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8685" activeTab="0"/>
  </bookViews>
  <sheets>
    <sheet name="Schedule" sheetId="1" r:id="rId1"/>
    <sheet name="Website" sheetId="2" r:id="rId2"/>
    <sheet name="Medals" sheetId="3" r:id="rId3"/>
    <sheet name="TimeBetweenEvents" sheetId="4" r:id="rId4"/>
  </sheets>
  <definedNames>
    <definedName name="_xlnm._FilterDatabase" localSheetId="0" hidden="1">'Schedule'!$O$2:$R$66</definedName>
    <definedName name="BOATCLASS">'Schedule'!$AG$3:$AJ$8</definedName>
    <definedName name="_xlnm.Print_Area" localSheetId="0">'Schedule'!$A$1:$Y$67</definedName>
    <definedName name="SCHEDULE">'TimeBetweenEvents'!$A$3:$B$65</definedName>
  </definedNames>
  <calcPr fullCalcOnLoad="1"/>
</workbook>
</file>

<file path=xl/sharedStrings.xml><?xml version="1.0" encoding="utf-8"?>
<sst xmlns="http://schemas.openxmlformats.org/spreadsheetml/2006/main" count="1192" uniqueCount="263">
  <si>
    <t>Age</t>
  </si>
  <si>
    <t>HS</t>
  </si>
  <si>
    <t>Nov</t>
  </si>
  <si>
    <t>O</t>
  </si>
  <si>
    <t>Sex</t>
  </si>
  <si>
    <t>M</t>
  </si>
  <si>
    <t>W</t>
  </si>
  <si>
    <t>Master</t>
  </si>
  <si>
    <t>Mixed</t>
  </si>
  <si>
    <t>Mixed 2x</t>
  </si>
  <si>
    <t>Mixed 4x</t>
  </si>
  <si>
    <t>Description</t>
  </si>
  <si>
    <t>Jr</t>
  </si>
  <si>
    <t>Club</t>
  </si>
  <si>
    <t>RC Event</t>
  </si>
  <si>
    <t>Mixed 8+</t>
  </si>
  <si>
    <t>LUNCH</t>
  </si>
  <si>
    <t>2007 PHT EVENT NUMBER</t>
  </si>
  <si>
    <t>M Masters 1x</t>
  </si>
  <si>
    <t>M Senior Master 1x</t>
  </si>
  <si>
    <t>M Grand Master 1x</t>
  </si>
  <si>
    <t>M Veteran 1x</t>
  </si>
  <si>
    <t>M Novice 4+</t>
  </si>
  <si>
    <t>M Junior 4+</t>
  </si>
  <si>
    <t>M Open 1x</t>
  </si>
  <si>
    <t>M Ltwt 1x</t>
  </si>
  <si>
    <t>M Club 1x</t>
  </si>
  <si>
    <t>M Novice 1x</t>
  </si>
  <si>
    <t>M Ltwt 4+</t>
  </si>
  <si>
    <t>M Open 4+</t>
  </si>
  <si>
    <t>M Club 8+</t>
  </si>
  <si>
    <t>M Novice 8+</t>
  </si>
  <si>
    <t xml:space="preserve">M Junior 8+ </t>
  </si>
  <si>
    <t>M 4x</t>
  </si>
  <si>
    <t>M Ltwt 8+</t>
  </si>
  <si>
    <t>M Open 2x</t>
  </si>
  <si>
    <t>M Master 2x</t>
  </si>
  <si>
    <t>M Club 2x</t>
  </si>
  <si>
    <t>M 2-</t>
  </si>
  <si>
    <t>M Open 8+</t>
  </si>
  <si>
    <t>W Master 1x</t>
  </si>
  <si>
    <t>W Senior Master 1x</t>
  </si>
  <si>
    <t>W Grand Master 1x</t>
  </si>
  <si>
    <t>W Veterans 1x</t>
  </si>
  <si>
    <t>W 4x</t>
  </si>
  <si>
    <t>W Novice 4+</t>
  </si>
  <si>
    <t>W Open 2x</t>
  </si>
  <si>
    <t>W Master 2x</t>
  </si>
  <si>
    <t>W Open 1x</t>
  </si>
  <si>
    <t>W Novice 8+</t>
  </si>
  <si>
    <t>W 2-</t>
  </si>
  <si>
    <t>W Open 4+</t>
  </si>
  <si>
    <t>W Open 8+</t>
  </si>
  <si>
    <t>M Masters 4+</t>
  </si>
  <si>
    <t>W Masters 4+</t>
  </si>
  <si>
    <t>M Masters 8+</t>
  </si>
  <si>
    <t>W Masters 8+</t>
  </si>
  <si>
    <t>W Junior 4+ (HS)</t>
  </si>
  <si>
    <t>W Junior 8+ (HS)</t>
  </si>
  <si>
    <t>W Club 2x **</t>
  </si>
  <si>
    <t>W Ltwt 1x **</t>
  </si>
  <si>
    <t>W Club 1x **</t>
  </si>
  <si>
    <t>W Novice 1x  **</t>
  </si>
  <si>
    <t>W Club 8+  **</t>
  </si>
  <si>
    <t>W Ltwt 4+  **</t>
  </si>
  <si>
    <t>FINAL CALL</t>
  </si>
  <si>
    <t>START TIME</t>
  </si>
  <si>
    <t>Boat Class</t>
  </si>
  <si>
    <t>Wgt</t>
  </si>
  <si>
    <t>Ltwt</t>
  </si>
  <si>
    <t>4x</t>
  </si>
  <si>
    <t>2x</t>
  </si>
  <si>
    <t>W Junior Novice 8+</t>
  </si>
  <si>
    <t>W Ltwt 8+</t>
  </si>
  <si>
    <t>W Junior Ltwt 8+ (HS)</t>
  </si>
  <si>
    <t>RC #</t>
  </si>
  <si>
    <t>ETA Return to docks</t>
  </si>
  <si>
    <t>Dock Throughput
Athletes/Hour</t>
  </si>
  <si>
    <t>RC Counts</t>
  </si>
  <si>
    <t>2009 PHT EVENT NUMBER</t>
  </si>
  <si>
    <t>Y</t>
  </si>
  <si>
    <t>HC</t>
  </si>
  <si>
    <t>W Junior Ltwt 4+ (HS)</t>
  </si>
  <si>
    <t>BBoatOffset</t>
  </si>
  <si>
    <t>Class</t>
  </si>
  <si>
    <t>CY
 #boats</t>
  </si>
  <si>
    <t>Required
Big Event Min Offset</t>
  </si>
  <si>
    <t>CY
Event
OFFSET</t>
  </si>
  <si>
    <t>M Rec Boat 1x</t>
  </si>
  <si>
    <t>W Rec Boat 1x</t>
  </si>
  <si>
    <t>M Junior Novice 8+</t>
  </si>
  <si>
    <t>#Athletes</t>
  </si>
  <si>
    <t>1x</t>
  </si>
  <si>
    <t>2-</t>
  </si>
  <si>
    <t>8+</t>
  </si>
  <si>
    <t>4+</t>
  </si>
  <si>
    <t>CY cume #boats</t>
  </si>
  <si>
    <t>CY #athl</t>
  </si>
  <si>
    <t>CY cume #athl</t>
  </si>
  <si>
    <t>W Junior 4x (HS)</t>
  </si>
  <si>
    <t>Total</t>
  </si>
  <si>
    <t>PY #athl</t>
  </si>
  <si>
    <t>PY
#boats</t>
  </si>
  <si>
    <t>Start duration, min</t>
  </si>
  <si>
    <t>M Junior Ltwt 4+</t>
  </si>
  <si>
    <t>Mens Ltwt 8+</t>
  </si>
  <si>
    <t>Womens Ltwt 8+</t>
  </si>
  <si>
    <t>Entries</t>
  </si>
  <si>
    <t>CP Event</t>
  </si>
  <si>
    <t>FIRST CALL (Beach)</t>
  </si>
  <si>
    <t>Womens Masters 2x</t>
  </si>
  <si>
    <t>Womens Ltwt 4+</t>
  </si>
  <si>
    <t>W Junior 2x **</t>
  </si>
  <si>
    <t>Womens Grand Masters 1x</t>
  </si>
  <si>
    <t>Event</t>
  </si>
  <si>
    <t>Color</t>
  </si>
  <si>
    <t>GOLD</t>
  </si>
  <si>
    <t>SILVER</t>
  </si>
  <si>
    <t>BRONZE</t>
  </si>
  <si>
    <t xml:space="preserve">Womens Jr Ltwt 1x </t>
  </si>
  <si>
    <t>W Jr 2-</t>
  </si>
  <si>
    <t>StartTime</t>
  </si>
  <si>
    <t>ColorSort</t>
  </si>
  <si>
    <t>A</t>
  </si>
  <si>
    <t>B</t>
  </si>
  <si>
    <t>C</t>
  </si>
  <si>
    <t>NrMedals</t>
  </si>
  <si>
    <t>$fee</t>
  </si>
  <si>
    <t>$uml-fee</t>
  </si>
  <si>
    <t>2012 Textile River Regatta</t>
  </si>
  <si>
    <t>M Junior 4x (HS)</t>
  </si>
  <si>
    <t>Mens Masters 1x</t>
  </si>
  <si>
    <t>Mens Senior Masters 1x</t>
  </si>
  <si>
    <t>Mens Grand Masters 1x</t>
  </si>
  <si>
    <t>Mens Veteran 1x</t>
  </si>
  <si>
    <t>Womens Masters 1x</t>
  </si>
  <si>
    <t>Womens Senior Masters 1x</t>
  </si>
  <si>
    <t>Womens Veteran 1x</t>
  </si>
  <si>
    <t>Mens Rec 1x</t>
  </si>
  <si>
    <t>Womens Rec 1x</t>
  </si>
  <si>
    <t>Womens Collegiate/Open 4x</t>
  </si>
  <si>
    <t>Mens Jr 4x</t>
  </si>
  <si>
    <t>Womens Jr 4x</t>
  </si>
  <si>
    <t>Mens 2-</t>
  </si>
  <si>
    <t>Mens Masters 8+</t>
  </si>
  <si>
    <t>Womens Masters 8+</t>
  </si>
  <si>
    <t>Mens Novice 8+</t>
  </si>
  <si>
    <t>Mens Novice 4+</t>
  </si>
  <si>
    <t>Mens Jr Novice 8+</t>
  </si>
  <si>
    <t>Womens Jr Novice 8+</t>
  </si>
  <si>
    <t>Womens Jr 2x</t>
  </si>
  <si>
    <t>Womens Club 2x</t>
  </si>
  <si>
    <t>Womens Open 2x</t>
  </si>
  <si>
    <t>Mens Jr 4+</t>
  </si>
  <si>
    <t>Mens Open 1x</t>
  </si>
  <si>
    <t>Mens Ltwt 1x</t>
  </si>
  <si>
    <t>Mens Club 1x</t>
  </si>
  <si>
    <t>Mens Novice 1x</t>
  </si>
  <si>
    <t>Womens Novice 4+</t>
  </si>
  <si>
    <t>Womens Jr 4+ (HS only)</t>
  </si>
  <si>
    <t>Womens Masters 4+</t>
  </si>
  <si>
    <t>Mens 4x</t>
  </si>
  <si>
    <t>Mens Club 8+</t>
  </si>
  <si>
    <t>Womens Club 8+</t>
  </si>
  <si>
    <t>Mixed Masters 8+</t>
  </si>
  <si>
    <t>Mens Masters 4+</t>
  </si>
  <si>
    <t>Womens Open 1x</t>
  </si>
  <si>
    <t>Womens Ltwt 1x</t>
  </si>
  <si>
    <t>Womens Jr Ltwt 1x</t>
  </si>
  <si>
    <t>Womens Club 1x</t>
  </si>
  <si>
    <t>Womens Novice 1x</t>
  </si>
  <si>
    <t>Mens Ltwt 4+</t>
  </si>
  <si>
    <t>Mens Jr Ltwt 4+</t>
  </si>
  <si>
    <t>Womens Junior Ltwt 4+</t>
  </si>
  <si>
    <t>Mens Jr 8+</t>
  </si>
  <si>
    <t>Womens Novice 8+</t>
  </si>
  <si>
    <t>Womens Jr 8+ (HS only)</t>
  </si>
  <si>
    <t>Mens Open 4+</t>
  </si>
  <si>
    <t>Womens Open 4+</t>
  </si>
  <si>
    <t>Womens Junior Ltwt 8+</t>
  </si>
  <si>
    <t>Womens 2-</t>
  </si>
  <si>
    <t>Womens Jr 2-</t>
  </si>
  <si>
    <t>Mens Open 2x</t>
  </si>
  <si>
    <t>Mens Masters 2x</t>
  </si>
  <si>
    <t>Mens Club 2x</t>
  </si>
  <si>
    <t>Mens Open 8+</t>
  </si>
  <si>
    <t>Womens Open 8+</t>
  </si>
  <si>
    <t>CY = Current Year registrations from RC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</si>
  <si>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</si>
  <si>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</si>
  <si>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</si>
  <si>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</si>
  <si>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</si>
  <si>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</si>
  <si>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</si>
  <si>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</si>
  <si>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</si>
  <si>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</si>
  <si>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</si>
  <si>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</si>
  <si>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</si>
  <si>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</si>
  <si>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</si>
  <si>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</si>
  <si>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</si>
  <si>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</si>
  <si>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19 </t>
  </si>
  <si>
    <t>20 </t>
  </si>
  <si>
    <t>21 </t>
  </si>
  <si>
    <t>22 </t>
  </si>
  <si>
    <t>23 </t>
  </si>
  <si>
    <t>24 </t>
  </si>
  <si>
    <t>25 </t>
  </si>
  <si>
    <t>26 </t>
  </si>
  <si>
    <t>27 </t>
  </si>
  <si>
    <t>28 </t>
  </si>
  <si>
    <t>29 </t>
  </si>
  <si>
    <t>30 </t>
  </si>
  <si>
    <t>31 </t>
  </si>
  <si>
    <t>32 </t>
  </si>
  <si>
    <t>33 </t>
  </si>
  <si>
    <t>34 </t>
  </si>
  <si>
    <t>35 </t>
  </si>
  <si>
    <t>36 </t>
  </si>
  <si>
    <t>37 </t>
  </si>
  <si>
    <t>38 </t>
  </si>
  <si>
    <t>39 </t>
  </si>
  <si>
    <t>40 </t>
  </si>
  <si>
    <t>41 </t>
  </si>
  <si>
    <t>42 </t>
  </si>
  <si>
    <t>43 </t>
  </si>
  <si>
    <t>44 </t>
  </si>
  <si>
    <t>45 </t>
  </si>
  <si>
    <t>46 </t>
  </si>
  <si>
    <t>47 </t>
  </si>
  <si>
    <t>48 </t>
  </si>
  <si>
    <t>49 </t>
  </si>
  <si>
    <t>50 </t>
  </si>
  <si>
    <t>51 </t>
  </si>
  <si>
    <t>52 </t>
  </si>
  <si>
    <t>53 </t>
  </si>
  <si>
    <t>54 </t>
  </si>
  <si>
    <t>55 </t>
  </si>
  <si>
    <t>56 </t>
  </si>
  <si>
    <t>57 </t>
  </si>
  <si>
    <t>58 </t>
  </si>
  <si>
    <t>59 </t>
  </si>
  <si>
    <t>60 </t>
  </si>
  <si>
    <t>61 </t>
  </si>
  <si>
    <t>62 </t>
  </si>
  <si>
    <t>63 </t>
  </si>
  <si>
    <t xml:space="preserve"> </t>
  </si>
  <si>
    <t>Boats by Class</t>
  </si>
  <si>
    <t>Calculator</t>
  </si>
  <si>
    <t>T</t>
  </si>
  <si>
    <t>delta</t>
  </si>
  <si>
    <t>version 2.0 copy/paste</t>
  </si>
  <si>
    <t>current schedule</t>
  </si>
  <si>
    <t>current schedule minus previous version</t>
  </si>
  <si>
    <t>FIRST CALL</t>
  </si>
  <si>
    <t># boats</t>
  </si>
  <si>
    <t>Crosscheck</t>
  </si>
  <si>
    <t>VERSION 3.2 - 2012-09-25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</si>
</sst>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\ a/p"/>
    <numFmt numFmtId="165" formatCode="_(* #,##0.0_);_(* \(#,##0.0\);_(* &quot;-&quot;??_);_(@_)"/>
    <numFmt numFmtId="166" formatCode="_(* #,##0_);_(* \(#,##0\);_(* &quot;-&quot;??_);_(@_)"/>
    <numFmt numFmtId="167" formatCode="h:mm;@"/>
    <numFmt numFmtId="168" formatCode="hh:mm;\(\-hh:mm\)"/>
    <numFmt numFmtId="169" formatCode="0.0%"/>
    <numFmt numFmtId="170" formatCode="[$-F400]h:mm:ss\ AM/PM"/>
  </numFmts>
  <fonts count="5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55"/>
      <name val="Calibri"/>
      <family val="2"/>
    </font>
    <font>
      <sz val="12"/>
      <name val="Calibri"/>
      <family val="2"/>
    </font>
    <font>
      <sz val="10"/>
      <name val="Verdana"/>
      <family val="2"/>
    </font>
    <font>
      <sz val="10"/>
      <color indexed="19"/>
      <name val="Verdana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9"/>
      <name val="Calibri"/>
      <family val="2"/>
    </font>
    <font>
      <sz val="10"/>
      <color indexed="8"/>
      <name val="Calibri"/>
      <family val="2"/>
    </font>
    <font>
      <b/>
      <sz val="8"/>
      <color indexed="23"/>
      <name val="Calibri"/>
      <family val="2"/>
    </font>
    <font>
      <b/>
      <sz val="8"/>
      <color indexed="10"/>
      <name val="Calibri"/>
      <family val="2"/>
    </font>
    <font>
      <b/>
      <sz val="8"/>
      <color indexed="19"/>
      <name val="Calibri"/>
      <family val="2"/>
    </font>
    <font>
      <sz val="10"/>
      <color indexed="23"/>
      <name val="Calibri"/>
      <family val="2"/>
    </font>
    <font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Calibri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D3D3D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0F0F6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medium">
        <color rgb="FFC0C0C0"/>
      </left>
      <right/>
      <top style="medium">
        <color rgb="FFC0C0C0"/>
      </top>
      <bottom/>
    </border>
    <border>
      <left/>
      <right/>
      <top style="medium">
        <color rgb="FFC0C0C0"/>
      </top>
      <bottom/>
    </border>
    <border>
      <left/>
      <right style="medium">
        <color rgb="FFC0C0C0"/>
      </right>
      <top style="medium">
        <color rgb="FFC0C0C0"/>
      </top>
      <bottom/>
    </border>
    <border>
      <left style="medium">
        <color rgb="FFC0C0C0"/>
      </left>
      <right/>
      <top/>
      <bottom/>
    </border>
    <border>
      <left/>
      <right style="medium">
        <color rgb="FFC0C0C0"/>
      </right>
      <top/>
      <bottom/>
    </border>
    <border>
      <left style="medium">
        <color rgb="FFC0C0C0"/>
      </left>
      <right/>
      <top/>
      <bottom style="medium">
        <color rgb="FFC0C0C0"/>
      </bottom>
    </border>
    <border>
      <left/>
      <right/>
      <top/>
      <bottom style="medium">
        <color rgb="FFC0C0C0"/>
      </bottom>
    </border>
    <border>
      <left/>
      <right style="medium">
        <color rgb="FFC0C0C0"/>
      </right>
      <top/>
      <bottom style="medium">
        <color rgb="FFC0C0C0"/>
      </bottom>
    </border>
    <border>
      <left style="thin"/>
      <right style="thin">
        <color indexed="8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20" fontId="9" fillId="0" borderId="0" xfId="0" applyNumberFormat="1" applyFont="1" applyAlignment="1">
      <alignment horizontal="center"/>
    </xf>
    <xf numFmtId="20" fontId="10" fillId="0" borderId="0" xfId="0" applyNumberFormat="1" applyFont="1" applyAlignment="1">
      <alignment horizontal="center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5" fillId="33" borderId="12" xfId="57" applyFont="1" applyFill="1" applyBorder="1" applyAlignment="1">
      <alignment horizontal="center"/>
      <protection/>
    </xf>
    <xf numFmtId="0" fontId="5" fillId="34" borderId="13" xfId="0" applyFont="1" applyFill="1" applyBorder="1" applyAlignment="1">
      <alignment horizontal="center"/>
    </xf>
    <xf numFmtId="164" fontId="16" fillId="34" borderId="13" xfId="0" applyNumberFormat="1" applyFont="1" applyFill="1" applyBorder="1" applyAlignment="1">
      <alignment horizontal="center"/>
    </xf>
    <xf numFmtId="167" fontId="16" fillId="34" borderId="13" xfId="0" applyNumberFormat="1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164" fontId="17" fillId="34" borderId="13" xfId="0" applyNumberFormat="1" applyFont="1" applyFill="1" applyBorder="1" applyAlignment="1">
      <alignment horizontal="center"/>
    </xf>
    <xf numFmtId="164" fontId="18" fillId="34" borderId="13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20" fontId="5" fillId="34" borderId="13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164" fontId="16" fillId="0" borderId="13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20" fontId="5" fillId="0" borderId="13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164" fontId="16" fillId="0" borderId="17" xfId="0" applyNumberFormat="1" applyFont="1" applyFill="1" applyBorder="1" applyAlignment="1">
      <alignment horizontal="center"/>
    </xf>
    <xf numFmtId="164" fontId="18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16" fillId="34" borderId="14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16" fillId="34" borderId="15" xfId="0" applyFont="1" applyFill="1" applyBorder="1" applyAlignment="1">
      <alignment horizontal="center"/>
    </xf>
    <xf numFmtId="20" fontId="5" fillId="34" borderId="15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11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/>
    </xf>
    <xf numFmtId="0" fontId="7" fillId="34" borderId="14" xfId="0" applyNumberFormat="1" applyFont="1" applyFill="1" applyBorder="1" applyAlignment="1">
      <alignment/>
    </xf>
    <xf numFmtId="22" fontId="8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 quotePrefix="1">
      <alignment horizontal="left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34" borderId="13" xfId="0" applyNumberFormat="1" applyFont="1" applyFill="1" applyBorder="1" applyAlignment="1">
      <alignment/>
    </xf>
    <xf numFmtId="168" fontId="5" fillId="34" borderId="13" xfId="0" applyNumberFormat="1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20" fontId="5" fillId="34" borderId="14" xfId="0" applyNumberFormat="1" applyFont="1" applyFill="1" applyBorder="1" applyAlignment="1">
      <alignment horizontal="center"/>
    </xf>
    <xf numFmtId="165" fontId="4" fillId="0" borderId="17" xfId="42" applyNumberFormat="1" applyFont="1" applyFill="1" applyBorder="1" applyAlignment="1">
      <alignment horizontal="center"/>
    </xf>
    <xf numFmtId="165" fontId="4" fillId="0" borderId="0" xfId="42" applyNumberFormat="1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7" borderId="14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166" fontId="6" fillId="7" borderId="14" xfId="42" applyNumberFormat="1" applyFont="1" applyFill="1" applyBorder="1" applyAlignment="1">
      <alignment horizontal="right"/>
    </xf>
    <xf numFmtId="166" fontId="6" fillId="7" borderId="13" xfId="42" applyNumberFormat="1" applyFont="1" applyFill="1" applyBorder="1" applyAlignment="1">
      <alignment horizontal="right"/>
    </xf>
    <xf numFmtId="166" fontId="9" fillId="0" borderId="0" xfId="42" applyNumberFormat="1" applyFont="1" applyAlignment="1">
      <alignment horizontal="right"/>
    </xf>
    <xf numFmtId="166" fontId="4" fillId="0" borderId="0" xfId="42" applyNumberFormat="1" applyFont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8" xfId="0" applyNumberFormat="1" applyFont="1" applyFill="1" applyBorder="1" applyAlignment="1">
      <alignment horizontal="center"/>
    </xf>
    <xf numFmtId="164" fontId="16" fillId="34" borderId="15" xfId="0" applyNumberFormat="1" applyFont="1" applyFill="1" applyBorder="1" applyAlignment="1">
      <alignment horizontal="center"/>
    </xf>
    <xf numFmtId="164" fontId="17" fillId="34" borderId="15" xfId="0" applyNumberFormat="1" applyFont="1" applyFill="1" applyBorder="1" applyAlignment="1">
      <alignment horizontal="center"/>
    </xf>
    <xf numFmtId="164" fontId="18" fillId="34" borderId="15" xfId="0" applyNumberFormat="1" applyFont="1" applyFill="1" applyBorder="1" applyAlignment="1">
      <alignment horizontal="center"/>
    </xf>
    <xf numFmtId="0" fontId="13" fillId="37" borderId="19" xfId="0" applyFont="1" applyFill="1" applyBorder="1" applyAlignment="1">
      <alignment horizontal="center" wrapText="1"/>
    </xf>
    <xf numFmtId="0" fontId="13" fillId="37" borderId="19" xfId="0" applyFont="1" applyFill="1" applyBorder="1" applyAlignment="1">
      <alignment/>
    </xf>
    <xf numFmtId="0" fontId="13" fillId="37" borderId="19" xfId="0" applyFont="1" applyFill="1" applyBorder="1" applyAlignment="1">
      <alignment horizontal="center"/>
    </xf>
    <xf numFmtId="0" fontId="14" fillId="37" borderId="19" xfId="0" applyFont="1" applyFill="1" applyBorder="1" applyAlignment="1">
      <alignment horizontal="center" wrapText="1"/>
    </xf>
    <xf numFmtId="167" fontId="16" fillId="34" borderId="15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5" fontId="4" fillId="0" borderId="11" xfId="42" applyNumberFormat="1" applyFont="1" applyFill="1" applyBorder="1" applyAlignment="1">
      <alignment horizontal="center"/>
    </xf>
    <xf numFmtId="0" fontId="6" fillId="7" borderId="18" xfId="0" applyFont="1" applyFill="1" applyBorder="1" applyAlignment="1">
      <alignment horizontal="right"/>
    </xf>
    <xf numFmtId="166" fontId="6" fillId="7" borderId="18" xfId="42" applyNumberFormat="1" applyFont="1" applyFill="1" applyBorder="1" applyAlignment="1">
      <alignment horizontal="right"/>
    </xf>
    <xf numFmtId="0" fontId="5" fillId="36" borderId="18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13" fillId="35" borderId="19" xfId="0" applyFont="1" applyFill="1" applyBorder="1" applyAlignment="1">
      <alignment horizontal="center" wrapText="1"/>
    </xf>
    <xf numFmtId="166" fontId="13" fillId="38" borderId="19" xfId="42" applyNumberFormat="1" applyFont="1" applyFill="1" applyBorder="1" applyAlignment="1">
      <alignment horizontal="center" wrapText="1"/>
    </xf>
    <xf numFmtId="165" fontId="13" fillId="37" borderId="19" xfId="42" applyNumberFormat="1" applyFont="1" applyFill="1" applyBorder="1" applyAlignment="1">
      <alignment horizontal="center" wrapText="1"/>
    </xf>
    <xf numFmtId="0" fontId="13" fillId="37" borderId="19" xfId="0" applyFont="1" applyFill="1" applyBorder="1" applyAlignment="1">
      <alignment horizontal="center" vertical="top" wrapText="1"/>
    </xf>
    <xf numFmtId="0" fontId="13" fillId="37" borderId="19" xfId="0" applyFont="1" applyFill="1" applyBorder="1" applyAlignment="1">
      <alignment horizontal="center" vertical="top"/>
    </xf>
    <xf numFmtId="0" fontId="13" fillId="37" borderId="19" xfId="0" applyFont="1" applyFill="1" applyBorder="1" applyAlignment="1">
      <alignment horizontal="right" wrapText="1"/>
    </xf>
    <xf numFmtId="166" fontId="13" fillId="37" borderId="19" xfId="42" applyNumberFormat="1" applyFont="1" applyFill="1" applyBorder="1" applyAlignment="1">
      <alignment horizontal="right" wrapText="1"/>
    </xf>
    <xf numFmtId="0" fontId="13" fillId="36" borderId="19" xfId="0" applyFont="1" applyFill="1" applyBorder="1" applyAlignment="1">
      <alignment horizontal="center" wrapText="1"/>
    </xf>
    <xf numFmtId="166" fontId="6" fillId="0" borderId="13" xfId="0" applyNumberFormat="1" applyFont="1" applyBorder="1" applyAlignment="1">
      <alignment/>
    </xf>
    <xf numFmtId="169" fontId="4" fillId="0" borderId="0" xfId="60" applyNumberFormat="1" applyFont="1" applyAlignment="1">
      <alignment horizontal="center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0" fontId="5" fillId="34" borderId="15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/>
    </xf>
    <xf numFmtId="0" fontId="4" fillId="39" borderId="1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58" fillId="40" borderId="0" xfId="0" applyFont="1" applyFill="1" applyAlignment="1">
      <alignment vertical="top"/>
    </xf>
    <xf numFmtId="18" fontId="58" fillId="40" borderId="0" xfId="0" applyNumberFormat="1" applyFont="1" applyFill="1" applyAlignment="1">
      <alignment vertical="top"/>
    </xf>
    <xf numFmtId="0" fontId="2" fillId="40" borderId="0" xfId="53" applyFont="1" applyFill="1" applyAlignment="1" applyProtection="1">
      <alignment vertical="top" wrapText="1"/>
      <protection/>
    </xf>
    <xf numFmtId="0" fontId="58" fillId="41" borderId="0" xfId="0" applyFont="1" applyFill="1" applyAlignment="1">
      <alignment vertical="top"/>
    </xf>
    <xf numFmtId="0" fontId="2" fillId="41" borderId="0" xfId="53" applyFont="1" applyFill="1" applyAlignment="1" applyProtection="1">
      <alignment vertical="top" wrapText="1"/>
      <protection/>
    </xf>
    <xf numFmtId="0" fontId="58" fillId="40" borderId="0" xfId="0" applyFont="1" applyFill="1" applyAlignment="1">
      <alignment vertical="top" wrapText="1"/>
    </xf>
    <xf numFmtId="18" fontId="58" fillId="41" borderId="0" xfId="0" applyNumberFormat="1" applyFont="1" applyFill="1" applyAlignment="1">
      <alignment vertical="top"/>
    </xf>
    <xf numFmtId="0" fontId="58" fillId="41" borderId="0" xfId="0" applyFont="1" applyFill="1" applyAlignment="1">
      <alignment vertical="top" wrapText="1"/>
    </xf>
    <xf numFmtId="0" fontId="58" fillId="40" borderId="20" xfId="0" applyFont="1" applyFill="1" applyBorder="1" applyAlignment="1">
      <alignment vertical="top"/>
    </xf>
    <xf numFmtId="18" fontId="58" fillId="40" borderId="21" xfId="0" applyNumberFormat="1" applyFont="1" applyFill="1" applyBorder="1" applyAlignment="1">
      <alignment vertical="top"/>
    </xf>
    <xf numFmtId="0" fontId="2" fillId="40" borderId="21" xfId="53" applyFont="1" applyFill="1" applyBorder="1" applyAlignment="1" applyProtection="1">
      <alignment vertical="top" wrapText="1"/>
      <protection/>
    </xf>
    <xf numFmtId="0" fontId="58" fillId="40" borderId="22" xfId="0" applyFont="1" applyFill="1" applyBorder="1" applyAlignment="1">
      <alignment horizontal="right" vertical="top" wrapText="1"/>
    </xf>
    <xf numFmtId="0" fontId="58" fillId="41" borderId="23" xfId="0" applyFont="1" applyFill="1" applyBorder="1" applyAlignment="1">
      <alignment vertical="top"/>
    </xf>
    <xf numFmtId="0" fontId="58" fillId="41" borderId="24" xfId="0" applyFont="1" applyFill="1" applyBorder="1" applyAlignment="1">
      <alignment horizontal="right" vertical="top" wrapText="1"/>
    </xf>
    <xf numFmtId="0" fontId="58" fillId="40" borderId="23" xfId="0" applyFont="1" applyFill="1" applyBorder="1" applyAlignment="1">
      <alignment vertical="top"/>
    </xf>
    <xf numFmtId="0" fontId="58" fillId="40" borderId="24" xfId="0" applyFont="1" applyFill="1" applyBorder="1" applyAlignment="1">
      <alignment horizontal="right" vertical="top" wrapText="1"/>
    </xf>
    <xf numFmtId="0" fontId="58" fillId="40" borderId="25" xfId="0" applyFont="1" applyFill="1" applyBorder="1" applyAlignment="1">
      <alignment vertical="top"/>
    </xf>
    <xf numFmtId="0" fontId="58" fillId="40" borderId="26" xfId="0" applyFont="1" applyFill="1" applyBorder="1" applyAlignment="1">
      <alignment vertical="top"/>
    </xf>
    <xf numFmtId="0" fontId="2" fillId="40" borderId="26" xfId="53" applyFont="1" applyFill="1" applyBorder="1" applyAlignment="1" applyProtection="1">
      <alignment vertical="top" wrapText="1"/>
      <protection/>
    </xf>
    <xf numFmtId="0" fontId="58" fillId="40" borderId="27" xfId="0" applyFont="1" applyFill="1" applyBorder="1" applyAlignment="1">
      <alignment horizontal="right" vertical="top" wrapText="1"/>
    </xf>
    <xf numFmtId="20" fontId="9" fillId="0" borderId="0" xfId="0" applyNumberFormat="1" applyFont="1" applyAlignment="1">
      <alignment horizontal="left"/>
    </xf>
    <xf numFmtId="0" fontId="13" fillId="37" borderId="19" xfId="42" applyNumberFormat="1" applyFont="1" applyFill="1" applyBorder="1" applyAlignment="1">
      <alignment horizontal="center" wrapText="1"/>
    </xf>
    <xf numFmtId="0" fontId="5" fillId="34" borderId="13" xfId="42" applyNumberFormat="1" applyFont="1" applyFill="1" applyBorder="1" applyAlignment="1">
      <alignment horizontal="center"/>
    </xf>
    <xf numFmtId="0" fontId="0" fillId="0" borderId="0" xfId="42" applyNumberFormat="1" applyFont="1" applyAlignment="1">
      <alignment horizontal="center"/>
    </xf>
    <xf numFmtId="164" fontId="0" fillId="0" borderId="0" xfId="0" applyNumberFormat="1" applyAlignment="1">
      <alignment/>
    </xf>
    <xf numFmtId="0" fontId="13" fillId="37" borderId="19" xfId="0" applyFont="1" applyFill="1" applyBorder="1" applyAlignment="1">
      <alignment horizontal="center" wrapText="1"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3" fillId="37" borderId="19" xfId="0" applyFont="1" applyFill="1" applyBorder="1" applyAlignment="1">
      <alignment horizontal="center" wrapText="1"/>
    </xf>
    <xf numFmtId="0" fontId="12" fillId="0" borderId="28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164" fontId="5" fillId="34" borderId="13" xfId="42" applyNumberFormat="1" applyFont="1" applyFill="1" applyBorder="1" applyAlignment="1">
      <alignment horizontal="center"/>
    </xf>
    <xf numFmtId="0" fontId="13" fillId="37" borderId="19" xfId="42" applyNumberFormat="1" applyFont="1" applyFill="1" applyBorder="1" applyAlignment="1">
      <alignment horizontal="left" wrapText="1"/>
    </xf>
    <xf numFmtId="164" fontId="5" fillId="34" borderId="13" xfId="42" applyNumberFormat="1" applyFont="1" applyFill="1" applyBorder="1" applyAlignment="1">
      <alignment horizontal="left"/>
    </xf>
    <xf numFmtId="0" fontId="0" fillId="0" borderId="0" xfId="42" applyNumberFormat="1" applyFont="1" applyAlignment="1">
      <alignment horizontal="left"/>
    </xf>
    <xf numFmtId="164" fontId="37" fillId="34" borderId="13" xfId="42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149959996342659"/>
        </patternFill>
      </fill>
    </dxf>
    <dxf>
      <font>
        <color auto="1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egattacentral.com/regatta/entries/competitors.jsp?job_id=2440&amp;event_id=1" TargetMode="External" /><Relationship Id="rId2" Type="http://schemas.openxmlformats.org/officeDocument/2006/relationships/hyperlink" Target="https://www.regattacentral.com/regatta/entries/competitors.jsp?job_id=2440&amp;event_id=2" TargetMode="External" /><Relationship Id="rId3" Type="http://schemas.openxmlformats.org/officeDocument/2006/relationships/hyperlink" Target="https://www.regattacentral.com/regatta/entries/competitors.jsp?job_id=2440&amp;event_id=3" TargetMode="External" /><Relationship Id="rId4" Type="http://schemas.openxmlformats.org/officeDocument/2006/relationships/hyperlink" Target="https://www.regattacentral.com/regatta/entries/competitors.jsp?job_id=2440&amp;event_id=4" TargetMode="External" /><Relationship Id="rId5" Type="http://schemas.openxmlformats.org/officeDocument/2006/relationships/hyperlink" Target="https://www.regattacentral.com/regatta/entries/competitors.jsp?job_id=2440&amp;event_id=5" TargetMode="External" /><Relationship Id="rId6" Type="http://schemas.openxmlformats.org/officeDocument/2006/relationships/hyperlink" Target="https://www.regattacentral.com/regatta/entries/competitors.jsp?job_id=2440&amp;event_id=6" TargetMode="External" /><Relationship Id="rId7" Type="http://schemas.openxmlformats.org/officeDocument/2006/relationships/hyperlink" Target="https://www.regattacentral.com/regatta/entries/competitors.jsp?job_id=2440&amp;event_id=8" TargetMode="External" /><Relationship Id="rId8" Type="http://schemas.openxmlformats.org/officeDocument/2006/relationships/hyperlink" Target="https://www.regattacentral.com/regatta/entries/competitors.jsp?job_id=2440&amp;event_id=9" TargetMode="External" /><Relationship Id="rId9" Type="http://schemas.openxmlformats.org/officeDocument/2006/relationships/hyperlink" Target="https://www.regattacentral.com/regatta/entries/competitors.jsp?job_id=2440&amp;event_id=10" TargetMode="External" /><Relationship Id="rId10" Type="http://schemas.openxmlformats.org/officeDocument/2006/relationships/hyperlink" Target="https://www.regattacentral.com/regatta/entries/competitors.jsp?job_id=2440&amp;event_id=11" TargetMode="External" /><Relationship Id="rId11" Type="http://schemas.openxmlformats.org/officeDocument/2006/relationships/hyperlink" Target="https://www.regattacentral.com/regatta/entries/competitors.jsp?job_id=2440&amp;event_id=64" TargetMode="External" /><Relationship Id="rId12" Type="http://schemas.openxmlformats.org/officeDocument/2006/relationships/hyperlink" Target="https://www.regattacentral.com/regatta/entries/competitors.jsp?job_id=2440&amp;event_id=12" TargetMode="External" /><Relationship Id="rId13" Type="http://schemas.openxmlformats.org/officeDocument/2006/relationships/hyperlink" Target="https://www.regattacentral.com/regatta/entries/competitors.jsp?job_id=2440&amp;event_id=13" TargetMode="External" /><Relationship Id="rId14" Type="http://schemas.openxmlformats.org/officeDocument/2006/relationships/hyperlink" Target="https://www.regattacentral.com/regatta/entries/competitors.jsp?job_id=2440&amp;event_id=14" TargetMode="External" /><Relationship Id="rId15" Type="http://schemas.openxmlformats.org/officeDocument/2006/relationships/hyperlink" Target="https://www.regattacentral.com/regatta/entries/competitors.jsp?job_id=2440&amp;event_id=15" TargetMode="External" /><Relationship Id="rId16" Type="http://schemas.openxmlformats.org/officeDocument/2006/relationships/hyperlink" Target="https://www.regattacentral.com/regatta/entries/competitors.jsp?job_id=2440&amp;event_id=16" TargetMode="External" /><Relationship Id="rId17" Type="http://schemas.openxmlformats.org/officeDocument/2006/relationships/hyperlink" Target="https://www.regattacentral.com/regatta/entries/competitors.jsp?job_id=2440&amp;event_id=17" TargetMode="External" /><Relationship Id="rId18" Type="http://schemas.openxmlformats.org/officeDocument/2006/relationships/hyperlink" Target="https://www.regattacentral.com/regatta/entries/competitors.jsp?job_id=2440&amp;event_id=18" TargetMode="External" /><Relationship Id="rId19" Type="http://schemas.openxmlformats.org/officeDocument/2006/relationships/hyperlink" Target="https://www.regattacentral.com/regatta/entries/competitors.jsp?job_id=2440&amp;event_id=19" TargetMode="External" /><Relationship Id="rId20" Type="http://schemas.openxmlformats.org/officeDocument/2006/relationships/hyperlink" Target="https://www.regattacentral.com/regatta/entries/competitors.jsp?job_id=2440&amp;event_id=20" TargetMode="External" /><Relationship Id="rId21" Type="http://schemas.openxmlformats.org/officeDocument/2006/relationships/hyperlink" Target="https://www.regattacentral.com/regatta/entries/competitors.jsp?job_id=2440&amp;event_id=21" TargetMode="External" /><Relationship Id="rId22" Type="http://schemas.openxmlformats.org/officeDocument/2006/relationships/hyperlink" Target="https://www.regattacentral.com/regatta/entries/competitors.jsp?job_id=2440&amp;event_id=23" TargetMode="External" /><Relationship Id="rId23" Type="http://schemas.openxmlformats.org/officeDocument/2006/relationships/hyperlink" Target="https://www.regattacentral.com/regatta/entries/competitors.jsp?job_id=2440&amp;event_id=24" TargetMode="External" /><Relationship Id="rId24" Type="http://schemas.openxmlformats.org/officeDocument/2006/relationships/hyperlink" Target="https://www.regattacentral.com/regatta/entries/competitors.jsp?job_id=2440&amp;event_id=25" TargetMode="External" /><Relationship Id="rId25" Type="http://schemas.openxmlformats.org/officeDocument/2006/relationships/hyperlink" Target="https://www.regattacentral.com/regatta/entries/competitors.jsp?job_id=2440&amp;event_id=26" TargetMode="External" /><Relationship Id="rId26" Type="http://schemas.openxmlformats.org/officeDocument/2006/relationships/hyperlink" Target="https://www.regattacentral.com/regatta/entries/competitors.jsp?job_id=2440&amp;event_id=27" TargetMode="External" /><Relationship Id="rId27" Type="http://schemas.openxmlformats.org/officeDocument/2006/relationships/hyperlink" Target="https://www.regattacentral.com/regatta/entries/competitors.jsp?job_id=2440&amp;event_id=28" TargetMode="External" /><Relationship Id="rId28" Type="http://schemas.openxmlformats.org/officeDocument/2006/relationships/hyperlink" Target="https://www.regattacentral.com/regatta/entries/competitors.jsp?job_id=2440&amp;event_id=29" TargetMode="External" /><Relationship Id="rId29" Type="http://schemas.openxmlformats.org/officeDocument/2006/relationships/hyperlink" Target="https://www.regattacentral.com/regatta/entries/competitors.jsp?job_id=2440&amp;event_id=30" TargetMode="External" /><Relationship Id="rId30" Type="http://schemas.openxmlformats.org/officeDocument/2006/relationships/hyperlink" Target="https://www.regattacentral.com/regatta/entries/competitors.jsp?job_id=2440&amp;event_id=31" TargetMode="External" /><Relationship Id="rId31" Type="http://schemas.openxmlformats.org/officeDocument/2006/relationships/hyperlink" Target="https://www.regattacentral.com/regatta/entries/competitors.jsp?job_id=2440&amp;event_id=32" TargetMode="External" /><Relationship Id="rId32" Type="http://schemas.openxmlformats.org/officeDocument/2006/relationships/hyperlink" Target="https://www.regattacentral.com/regatta/entries/competitors.jsp?job_id=2440&amp;event_id=33" TargetMode="External" /><Relationship Id="rId33" Type="http://schemas.openxmlformats.org/officeDocument/2006/relationships/hyperlink" Target="https://www.regattacentral.com/regatta/entries/competitors.jsp?job_id=2440&amp;event_id=34" TargetMode="External" /><Relationship Id="rId34" Type="http://schemas.openxmlformats.org/officeDocument/2006/relationships/hyperlink" Target="https://www.regattacentral.com/regatta/entries/competitors.jsp?job_id=2440&amp;event_id=35" TargetMode="External" /><Relationship Id="rId35" Type="http://schemas.openxmlformats.org/officeDocument/2006/relationships/hyperlink" Target="https://www.regattacentral.com/regatta/entries/competitors.jsp?job_id=2440&amp;event_id=36" TargetMode="External" /><Relationship Id="rId36" Type="http://schemas.openxmlformats.org/officeDocument/2006/relationships/hyperlink" Target="https://www.regattacentral.com/regatta/entries/competitors.jsp?job_id=2440&amp;event_id=37" TargetMode="External" /><Relationship Id="rId37" Type="http://schemas.openxmlformats.org/officeDocument/2006/relationships/hyperlink" Target="https://www.regattacentral.com/regatta/entries/competitors.jsp?job_id=2440&amp;event_id=38" TargetMode="External" /><Relationship Id="rId38" Type="http://schemas.openxmlformats.org/officeDocument/2006/relationships/hyperlink" Target="https://www.regattacentral.com/regatta/entries/competitors.jsp?job_id=2440&amp;event_id=39" TargetMode="External" /><Relationship Id="rId39" Type="http://schemas.openxmlformats.org/officeDocument/2006/relationships/hyperlink" Target="https://www.regattacentral.com/regatta/entries/competitors.jsp?job_id=2440&amp;event_id=40" TargetMode="External" /><Relationship Id="rId40" Type="http://schemas.openxmlformats.org/officeDocument/2006/relationships/hyperlink" Target="https://www.regattacentral.com/regatta/entries/competitors.jsp?job_id=2440&amp;event_id=41" TargetMode="External" /><Relationship Id="rId41" Type="http://schemas.openxmlformats.org/officeDocument/2006/relationships/hyperlink" Target="https://www.regattacentral.com/regatta/entries/competitors.jsp?job_id=2440&amp;event_id=42" TargetMode="External" /><Relationship Id="rId42" Type="http://schemas.openxmlformats.org/officeDocument/2006/relationships/hyperlink" Target="https://www.regattacentral.com/regatta/entries/competitors.jsp?job_id=2440&amp;event_id=43" TargetMode="External" /><Relationship Id="rId43" Type="http://schemas.openxmlformats.org/officeDocument/2006/relationships/hyperlink" Target="https://www.regattacentral.com/regatta/entries/competitors.jsp?job_id=2440&amp;event_id=43" TargetMode="External" /><Relationship Id="rId4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L1" sqref="L1:U1"/>
    </sheetView>
  </sheetViews>
  <sheetFormatPr defaultColWidth="9.140625" defaultRowHeight="17.25" customHeight="1"/>
  <cols>
    <col min="1" max="1" width="7.421875" style="1" customWidth="1"/>
    <col min="2" max="2" width="6.00390625" style="1" customWidth="1"/>
    <col min="3" max="3" width="9.57421875" style="7" customWidth="1"/>
    <col min="4" max="5" width="10.28125" style="7" customWidth="1"/>
    <col min="6" max="6" width="9.57421875" style="7" hidden="1" customWidth="1"/>
    <col min="7" max="7" width="11.00390625" style="7" hidden="1" customWidth="1"/>
    <col min="8" max="8" width="10.57421875" style="7" customWidth="1"/>
    <col min="9" max="9" width="11.421875" style="7" customWidth="1"/>
    <col min="10" max="10" width="7.57421875" style="8" customWidth="1"/>
    <col min="11" max="11" width="21.7109375" style="2" customWidth="1"/>
    <col min="12" max="12" width="3.7109375" style="2" customWidth="1"/>
    <col min="13" max="13" width="8.8515625" style="53" customWidth="1"/>
    <col min="14" max="14" width="8.8515625" style="63" customWidth="1"/>
    <col min="15" max="18" width="7.140625" style="1" customWidth="1"/>
    <col min="19" max="19" width="9.421875" style="35" customWidth="1"/>
    <col min="20" max="20" width="7.140625" style="69" customWidth="1"/>
    <col min="21" max="21" width="9.00390625" style="69" customWidth="1"/>
    <col min="22" max="23" width="8.140625" style="1" customWidth="1"/>
    <col min="24" max="24" width="4.57421875" style="2" customWidth="1"/>
    <col min="25" max="25" width="15.8515625" style="2" customWidth="1"/>
    <col min="26" max="26" width="9.140625" style="2" customWidth="1"/>
    <col min="27" max="27" width="11.00390625" style="2" bestFit="1" customWidth="1"/>
    <col min="28" max="28" width="19.7109375" style="2" customWidth="1"/>
    <col min="29" max="29" width="9.140625" style="2" customWidth="1"/>
    <col min="30" max="30" width="6.00390625" style="2" customWidth="1"/>
    <col min="31" max="31" width="11.28125" style="2" customWidth="1"/>
    <col min="32" max="32" width="9.140625" style="2" customWidth="1"/>
    <col min="33" max="34" width="9.140625" style="1" customWidth="1"/>
    <col min="35" max="38" width="9.140625" style="2" customWidth="1"/>
    <col min="39" max="40" width="21.7109375" style="2" customWidth="1"/>
    <col min="41" max="16384" width="9.140625" style="2" customWidth="1"/>
  </cols>
  <sheetData>
    <row r="1" spans="1:30" ht="66.75" customHeight="1">
      <c r="A1" s="44" t="s">
        <v>129</v>
      </c>
      <c r="B1" s="45"/>
      <c r="C1" s="45"/>
      <c r="D1" s="45"/>
      <c r="E1" s="9"/>
      <c r="F1" s="9"/>
      <c r="G1" s="49">
        <f ca="1">NOW()</f>
        <v>41177.07204756945</v>
      </c>
      <c r="H1" s="49"/>
      <c r="I1" s="134" t="s">
        <v>262</v>
      </c>
      <c r="J1" s="135"/>
      <c r="K1" s="135"/>
      <c r="L1" s="134" t="s">
        <v>187</v>
      </c>
      <c r="M1" s="136"/>
      <c r="N1" s="136"/>
      <c r="O1" s="136"/>
      <c r="P1" s="136"/>
      <c r="Q1" s="136"/>
      <c r="R1" s="136"/>
      <c r="S1" s="136"/>
      <c r="T1" s="136"/>
      <c r="U1" s="136"/>
      <c r="V1" s="64"/>
      <c r="W1" s="64"/>
      <c r="X1" s="50"/>
      <c r="Y1" s="50"/>
      <c r="Z1" s="10"/>
      <c r="AA1" s="10"/>
      <c r="AB1" s="10" t="s">
        <v>78</v>
      </c>
      <c r="AC1" s="10"/>
      <c r="AD1" s="10"/>
    </row>
    <row r="2" spans="1:39" ht="45.75" customHeight="1" thickBot="1">
      <c r="A2" s="76" t="s">
        <v>14</v>
      </c>
      <c r="B2" s="76" t="s">
        <v>108</v>
      </c>
      <c r="C2" s="76" t="s">
        <v>109</v>
      </c>
      <c r="D2" s="76" t="s">
        <v>65</v>
      </c>
      <c r="E2" s="76" t="s">
        <v>86</v>
      </c>
      <c r="F2" s="87" t="s">
        <v>79</v>
      </c>
      <c r="G2" s="88" t="s">
        <v>17</v>
      </c>
      <c r="H2" s="76" t="s">
        <v>87</v>
      </c>
      <c r="I2" s="76" t="s">
        <v>66</v>
      </c>
      <c r="J2" s="79" t="s">
        <v>76</v>
      </c>
      <c r="K2" s="77" t="s">
        <v>11</v>
      </c>
      <c r="L2" s="78" t="s">
        <v>81</v>
      </c>
      <c r="M2" s="76" t="s">
        <v>85</v>
      </c>
      <c r="N2" s="89" t="s">
        <v>103</v>
      </c>
      <c r="O2" s="90" t="s">
        <v>67</v>
      </c>
      <c r="P2" s="91" t="s">
        <v>4</v>
      </c>
      <c r="Q2" s="91" t="s">
        <v>68</v>
      </c>
      <c r="R2" s="91" t="s">
        <v>0</v>
      </c>
      <c r="S2" s="92" t="s">
        <v>96</v>
      </c>
      <c r="T2" s="93" t="s">
        <v>97</v>
      </c>
      <c r="U2" s="93" t="s">
        <v>98</v>
      </c>
      <c r="V2" s="94" t="s">
        <v>102</v>
      </c>
      <c r="W2" s="94" t="s">
        <v>101</v>
      </c>
      <c r="X2" s="132" t="s">
        <v>77</v>
      </c>
      <c r="Y2" s="133"/>
      <c r="Z2" s="11" t="s">
        <v>75</v>
      </c>
      <c r="AB2" s="11" t="s">
        <v>11</v>
      </c>
      <c r="AC2" s="11" t="s">
        <v>107</v>
      </c>
      <c r="AD2" s="10"/>
      <c r="AE2" s="51"/>
      <c r="AF2" s="51"/>
      <c r="AG2" s="102" t="s">
        <v>84</v>
      </c>
      <c r="AH2" s="102" t="s">
        <v>91</v>
      </c>
      <c r="AI2" s="102" t="s">
        <v>127</v>
      </c>
      <c r="AJ2" s="102" t="s">
        <v>128</v>
      </c>
      <c r="AM2" s="2" t="s">
        <v>261</v>
      </c>
    </row>
    <row r="3" spans="1:40" s="3" customFormat="1" ht="12" customHeight="1" thickTop="1">
      <c r="A3" s="71">
        <v>1</v>
      </c>
      <c r="B3" s="71" t="str">
        <f>Z3</f>
        <v>1 </v>
      </c>
      <c r="C3" s="73">
        <f>I3-(5/96)-E3</f>
        <v>0.30208333333333337</v>
      </c>
      <c r="D3" s="73">
        <f>C3+(20/1440)</f>
        <v>0.31597222222222227</v>
      </c>
      <c r="E3" s="80">
        <f>IF(V3&gt;$AF$3,(1/4)/24,0)+INT(N3/10)*((5/60)/24)</f>
        <v>0</v>
      </c>
      <c r="F3" s="34"/>
      <c r="G3" s="41">
        <v>12</v>
      </c>
      <c r="H3" s="71"/>
      <c r="I3" s="74">
        <v>0.3541666666666667</v>
      </c>
      <c r="J3" s="75">
        <f>I3+(40/1440)</f>
        <v>0.3819444444444445</v>
      </c>
      <c r="K3" s="19" t="s">
        <v>18</v>
      </c>
      <c r="L3" s="72" t="s">
        <v>80</v>
      </c>
      <c r="M3" s="81">
        <f>AC3</f>
        <v>7</v>
      </c>
      <c r="N3" s="82">
        <f>M3/3</f>
        <v>2.3333333333333335</v>
      </c>
      <c r="O3" s="27" t="s">
        <v>92</v>
      </c>
      <c r="P3" s="27" t="s">
        <v>5</v>
      </c>
      <c r="Q3" s="27"/>
      <c r="R3" s="27" t="s">
        <v>7</v>
      </c>
      <c r="S3" s="83">
        <f>SUM(M$3:M3)</f>
        <v>7</v>
      </c>
      <c r="T3" s="84">
        <f aca="true" t="shared" si="0" ref="T3:T45">M3*VLOOKUP(O3,BOATCLASS,2)</f>
        <v>7</v>
      </c>
      <c r="U3" s="84">
        <f>SUM(T$3:T3)</f>
        <v>7</v>
      </c>
      <c r="V3" s="85">
        <v>5</v>
      </c>
      <c r="W3" s="85">
        <f aca="true" t="shared" si="1" ref="W3:W13">V3*VLOOKUP(O3,BOATCLASS,2)</f>
        <v>5</v>
      </c>
      <c r="X3" s="86"/>
      <c r="Y3" s="86">
        <v>8</v>
      </c>
      <c r="Z3" s="112" t="s">
        <v>188</v>
      </c>
      <c r="AA3" s="113">
        <v>0.3541666666666667</v>
      </c>
      <c r="AB3" s="114" t="s">
        <v>131</v>
      </c>
      <c r="AC3" s="115">
        <v>7</v>
      </c>
      <c r="AE3" s="3" t="s">
        <v>83</v>
      </c>
      <c r="AF3" s="3">
        <v>20</v>
      </c>
      <c r="AG3" s="102" t="s">
        <v>92</v>
      </c>
      <c r="AH3" s="102">
        <v>1</v>
      </c>
      <c r="AI3" s="102">
        <v>45</v>
      </c>
      <c r="AJ3" s="102">
        <v>2</v>
      </c>
      <c r="AM3" s="3" t="str">
        <f>K3</f>
        <v>M Masters 1x</v>
      </c>
      <c r="AN3" s="3" t="str">
        <f>AB3</f>
        <v>Mens Masters 1x</v>
      </c>
    </row>
    <row r="4" spans="1:40" s="4" customFormat="1" ht="12" customHeight="1">
      <c r="A4" s="71">
        <v>2</v>
      </c>
      <c r="B4" s="71" t="str">
        <f aca="true" t="shared" si="2" ref="B4:B66">Z4</f>
        <v>2 </v>
      </c>
      <c r="C4" s="73">
        <f aca="true" t="shared" si="3" ref="C4:C66">I4-(5/96)-E4</f>
        <v>0.30208333333333337</v>
      </c>
      <c r="D4" s="13">
        <f aca="true" t="shared" si="4" ref="D4:D66">C4+(20/1440)</f>
        <v>0.31597222222222227</v>
      </c>
      <c r="E4" s="14">
        <f aca="true" t="shared" si="5" ref="E4:E13">IF(V4&gt;$AF$3,(1/4)/24,0)+INT(N3/10)*((5/60)/24)</f>
        <v>0</v>
      </c>
      <c r="F4" s="15"/>
      <c r="G4" s="16">
        <v>13</v>
      </c>
      <c r="H4" s="12"/>
      <c r="I4" s="17">
        <f aca="true" t="shared" si="6" ref="I4:I66">I3+H4+E4</f>
        <v>0.3541666666666667</v>
      </c>
      <c r="J4" s="18">
        <f aca="true" t="shared" si="7" ref="J4:J66">I4+(40/1440)</f>
        <v>0.3819444444444445</v>
      </c>
      <c r="K4" s="19" t="s">
        <v>19</v>
      </c>
      <c r="L4" s="46" t="s">
        <v>80</v>
      </c>
      <c r="M4" s="55">
        <f aca="true" t="shared" si="8" ref="M4:M45">AC4</f>
        <v>4</v>
      </c>
      <c r="N4" s="82">
        <f aca="true" t="shared" si="9" ref="N4:N66">M4/3</f>
        <v>1.3333333333333333</v>
      </c>
      <c r="O4" s="20" t="s">
        <v>92</v>
      </c>
      <c r="P4" s="20" t="s">
        <v>5</v>
      </c>
      <c r="Q4" s="20"/>
      <c r="R4" s="20" t="s">
        <v>7</v>
      </c>
      <c r="S4" s="65">
        <f>SUM(M$3:M4)</f>
        <v>11</v>
      </c>
      <c r="T4" s="67">
        <f t="shared" si="0"/>
        <v>4</v>
      </c>
      <c r="U4" s="67">
        <f>SUM(T$3:T4)</f>
        <v>11</v>
      </c>
      <c r="V4" s="58">
        <v>8</v>
      </c>
      <c r="W4" s="58">
        <f t="shared" si="1"/>
        <v>8</v>
      </c>
      <c r="X4" s="22"/>
      <c r="Y4" s="22">
        <f aca="true" t="shared" si="10" ref="Y4:Y64">IF(INT(I4*24)&lt;&gt;INT(I3*24),INT(I4*24),"")</f>
      </c>
      <c r="Z4" s="116" t="s">
        <v>189</v>
      </c>
      <c r="AA4" s="107"/>
      <c r="AB4" s="108" t="s">
        <v>132</v>
      </c>
      <c r="AC4" s="117">
        <v>4</v>
      </c>
      <c r="AG4" s="103" t="s">
        <v>93</v>
      </c>
      <c r="AH4" s="103">
        <v>2</v>
      </c>
      <c r="AI4" s="103">
        <v>60</v>
      </c>
      <c r="AJ4" s="103">
        <v>4</v>
      </c>
      <c r="AM4" s="3" t="str">
        <f aca="true" t="shared" si="11" ref="AM4:AM66">K4</f>
        <v>M Senior Master 1x</v>
      </c>
      <c r="AN4" s="3" t="str">
        <f aca="true" t="shared" si="12" ref="AN4:AN66">AB4</f>
        <v>Mens Senior Masters 1x</v>
      </c>
    </row>
    <row r="5" spans="1:40" s="4" customFormat="1" ht="12" customHeight="1">
      <c r="A5" s="71">
        <v>3</v>
      </c>
      <c r="B5" s="71" t="str">
        <f t="shared" si="2"/>
        <v>3 </v>
      </c>
      <c r="C5" s="73">
        <f t="shared" si="3"/>
        <v>0.30208333333333337</v>
      </c>
      <c r="D5" s="13">
        <f t="shared" si="4"/>
        <v>0.31597222222222227</v>
      </c>
      <c r="E5" s="14">
        <f t="shared" si="5"/>
        <v>0</v>
      </c>
      <c r="F5" s="15"/>
      <c r="G5" s="16">
        <v>14</v>
      </c>
      <c r="H5" s="12"/>
      <c r="I5" s="17">
        <f t="shared" si="6"/>
        <v>0.3541666666666667</v>
      </c>
      <c r="J5" s="18">
        <f t="shared" si="7"/>
        <v>0.3819444444444445</v>
      </c>
      <c r="K5" s="19" t="s">
        <v>20</v>
      </c>
      <c r="L5" s="46" t="s">
        <v>80</v>
      </c>
      <c r="M5" s="55">
        <f t="shared" si="8"/>
        <v>10</v>
      </c>
      <c r="N5" s="82">
        <f t="shared" si="9"/>
        <v>3.3333333333333335</v>
      </c>
      <c r="O5" s="20" t="s">
        <v>92</v>
      </c>
      <c r="P5" s="20" t="s">
        <v>5</v>
      </c>
      <c r="Q5" s="20"/>
      <c r="R5" s="20" t="s">
        <v>7</v>
      </c>
      <c r="S5" s="65">
        <f>SUM(M$3:M5)</f>
        <v>21</v>
      </c>
      <c r="T5" s="67">
        <f t="shared" si="0"/>
        <v>10</v>
      </c>
      <c r="U5" s="67">
        <f>SUM(T$3:T5)</f>
        <v>21</v>
      </c>
      <c r="V5" s="58">
        <v>15</v>
      </c>
      <c r="W5" s="58">
        <f t="shared" si="1"/>
        <v>15</v>
      </c>
      <c r="X5" s="22"/>
      <c r="Y5" s="22">
        <f t="shared" si="10"/>
      </c>
      <c r="Z5" s="118" t="s">
        <v>190</v>
      </c>
      <c r="AA5" s="104"/>
      <c r="AB5" s="106" t="s">
        <v>133</v>
      </c>
      <c r="AC5" s="119">
        <v>10</v>
      </c>
      <c r="AG5" s="103" t="s">
        <v>71</v>
      </c>
      <c r="AH5" s="103">
        <v>2</v>
      </c>
      <c r="AI5" s="103">
        <v>60</v>
      </c>
      <c r="AJ5" s="103">
        <v>4</v>
      </c>
      <c r="AM5" s="3" t="str">
        <f t="shared" si="11"/>
        <v>M Grand Master 1x</v>
      </c>
      <c r="AN5" s="3" t="str">
        <f t="shared" si="12"/>
        <v>Mens Grand Masters 1x</v>
      </c>
    </row>
    <row r="6" spans="1:40" s="4" customFormat="1" ht="12" customHeight="1">
      <c r="A6" s="71">
        <v>4</v>
      </c>
      <c r="B6" s="71" t="str">
        <f t="shared" si="2"/>
        <v>4 </v>
      </c>
      <c r="C6" s="73">
        <f t="shared" si="3"/>
        <v>0.30208333333333337</v>
      </c>
      <c r="D6" s="13">
        <f t="shared" si="4"/>
        <v>0.31597222222222227</v>
      </c>
      <c r="E6" s="14">
        <f t="shared" si="5"/>
        <v>0</v>
      </c>
      <c r="F6" s="15"/>
      <c r="G6" s="16">
        <v>15</v>
      </c>
      <c r="H6" s="12"/>
      <c r="I6" s="17">
        <f t="shared" si="6"/>
        <v>0.3541666666666667</v>
      </c>
      <c r="J6" s="18">
        <f t="shared" si="7"/>
        <v>0.3819444444444445</v>
      </c>
      <c r="K6" s="19" t="s">
        <v>21</v>
      </c>
      <c r="L6" s="46" t="s">
        <v>80</v>
      </c>
      <c r="M6" s="55">
        <f t="shared" si="8"/>
        <v>10</v>
      </c>
      <c r="N6" s="82">
        <f t="shared" si="9"/>
        <v>3.3333333333333335</v>
      </c>
      <c r="O6" s="20" t="s">
        <v>92</v>
      </c>
      <c r="P6" s="20" t="s">
        <v>5</v>
      </c>
      <c r="Q6" s="20"/>
      <c r="R6" s="20" t="s">
        <v>7</v>
      </c>
      <c r="S6" s="65">
        <f>SUM(M$3:M6)</f>
        <v>31</v>
      </c>
      <c r="T6" s="67">
        <f t="shared" si="0"/>
        <v>10</v>
      </c>
      <c r="U6" s="67">
        <f>SUM(T$3:T6)</f>
        <v>31</v>
      </c>
      <c r="V6" s="58">
        <v>7</v>
      </c>
      <c r="W6" s="58">
        <f t="shared" si="1"/>
        <v>7</v>
      </c>
      <c r="X6" s="22"/>
      <c r="Y6" s="22">
        <f t="shared" si="10"/>
      </c>
      <c r="Z6" s="116" t="s">
        <v>191</v>
      </c>
      <c r="AA6" s="107"/>
      <c r="AB6" s="108" t="s">
        <v>134</v>
      </c>
      <c r="AC6" s="117">
        <v>10</v>
      </c>
      <c r="AG6" s="103" t="s">
        <v>95</v>
      </c>
      <c r="AH6" s="103">
        <v>5</v>
      </c>
      <c r="AI6" s="103">
        <v>85</v>
      </c>
      <c r="AJ6" s="103">
        <v>8</v>
      </c>
      <c r="AM6" s="3" t="str">
        <f t="shared" si="11"/>
        <v>M Veteran 1x</v>
      </c>
      <c r="AN6" s="3" t="str">
        <f t="shared" si="12"/>
        <v>Mens Veteran 1x</v>
      </c>
    </row>
    <row r="7" spans="1:40" s="4" customFormat="1" ht="12" customHeight="1">
      <c r="A7" s="71">
        <v>5</v>
      </c>
      <c r="B7" s="71" t="str">
        <f t="shared" si="2"/>
        <v>5 </v>
      </c>
      <c r="C7" s="73">
        <f t="shared" si="3"/>
        <v>0.30208333333333337</v>
      </c>
      <c r="D7" s="13">
        <f t="shared" si="4"/>
        <v>0.31597222222222227</v>
      </c>
      <c r="E7" s="14">
        <f t="shared" si="5"/>
        <v>0</v>
      </c>
      <c r="F7" s="15"/>
      <c r="G7" s="16">
        <v>16</v>
      </c>
      <c r="H7" s="24"/>
      <c r="I7" s="17">
        <f t="shared" si="6"/>
        <v>0.3541666666666667</v>
      </c>
      <c r="J7" s="18">
        <f t="shared" si="7"/>
        <v>0.3819444444444445</v>
      </c>
      <c r="K7" s="19" t="s">
        <v>40</v>
      </c>
      <c r="L7" s="46" t="s">
        <v>80</v>
      </c>
      <c r="M7" s="55">
        <f t="shared" si="8"/>
        <v>6</v>
      </c>
      <c r="N7" s="82">
        <f t="shared" si="9"/>
        <v>2</v>
      </c>
      <c r="O7" s="20" t="s">
        <v>92</v>
      </c>
      <c r="P7" s="20" t="s">
        <v>6</v>
      </c>
      <c r="Q7" s="20"/>
      <c r="R7" s="20" t="s">
        <v>7</v>
      </c>
      <c r="S7" s="65">
        <f>SUM(M$3:M7)</f>
        <v>37</v>
      </c>
      <c r="T7" s="67">
        <f t="shared" si="0"/>
        <v>6</v>
      </c>
      <c r="U7" s="67">
        <f>SUM(T$3:T7)</f>
        <v>37</v>
      </c>
      <c r="V7" s="58">
        <v>4</v>
      </c>
      <c r="W7" s="58">
        <f t="shared" si="1"/>
        <v>4</v>
      </c>
      <c r="X7" s="22"/>
      <c r="Y7" s="22">
        <f t="shared" si="10"/>
      </c>
      <c r="Z7" s="118" t="s">
        <v>192</v>
      </c>
      <c r="AA7" s="104"/>
      <c r="AB7" s="106" t="s">
        <v>135</v>
      </c>
      <c r="AC7" s="119">
        <v>6</v>
      </c>
      <c r="AG7" s="103" t="s">
        <v>70</v>
      </c>
      <c r="AH7" s="103">
        <v>4</v>
      </c>
      <c r="AI7" s="103">
        <v>85</v>
      </c>
      <c r="AJ7" s="103">
        <v>8</v>
      </c>
      <c r="AM7" s="3" t="str">
        <f t="shared" si="11"/>
        <v>W Master 1x</v>
      </c>
      <c r="AN7" s="3" t="str">
        <f t="shared" si="12"/>
        <v>Womens Masters 1x</v>
      </c>
    </row>
    <row r="8" spans="1:40" s="4" customFormat="1" ht="12" customHeight="1">
      <c r="A8" s="71">
        <v>6</v>
      </c>
      <c r="B8" s="71" t="str">
        <f t="shared" si="2"/>
        <v>6 </v>
      </c>
      <c r="C8" s="73">
        <f t="shared" si="3"/>
        <v>0.30208333333333337</v>
      </c>
      <c r="D8" s="13">
        <f t="shared" si="4"/>
        <v>0.31597222222222227</v>
      </c>
      <c r="E8" s="14">
        <f t="shared" si="5"/>
        <v>0</v>
      </c>
      <c r="F8" s="15"/>
      <c r="G8" s="16">
        <v>17</v>
      </c>
      <c r="H8" s="12"/>
      <c r="I8" s="17">
        <f t="shared" si="6"/>
        <v>0.3541666666666667</v>
      </c>
      <c r="J8" s="18">
        <f t="shared" si="7"/>
        <v>0.3819444444444445</v>
      </c>
      <c r="K8" s="19" t="s">
        <v>41</v>
      </c>
      <c r="L8" s="46" t="s">
        <v>80</v>
      </c>
      <c r="M8" s="55">
        <f t="shared" si="8"/>
        <v>5</v>
      </c>
      <c r="N8" s="82">
        <f t="shared" si="9"/>
        <v>1.6666666666666667</v>
      </c>
      <c r="O8" s="20" t="s">
        <v>92</v>
      </c>
      <c r="P8" s="20" t="s">
        <v>6</v>
      </c>
      <c r="Q8" s="20"/>
      <c r="R8" s="20" t="s">
        <v>7</v>
      </c>
      <c r="S8" s="65">
        <f>SUM(M$3:M8)</f>
        <v>42</v>
      </c>
      <c r="T8" s="67">
        <f t="shared" si="0"/>
        <v>5</v>
      </c>
      <c r="U8" s="67">
        <f>SUM(T$3:T8)</f>
        <v>42</v>
      </c>
      <c r="V8" s="58">
        <v>5</v>
      </c>
      <c r="W8" s="58">
        <f t="shared" si="1"/>
        <v>5</v>
      </c>
      <c r="X8" s="22"/>
      <c r="Y8" s="22">
        <f t="shared" si="10"/>
      </c>
      <c r="Z8" s="116" t="s">
        <v>193</v>
      </c>
      <c r="AA8" s="107"/>
      <c r="AB8" s="108" t="s">
        <v>136</v>
      </c>
      <c r="AC8" s="117">
        <v>5</v>
      </c>
      <c r="AG8" s="103" t="s">
        <v>94</v>
      </c>
      <c r="AH8" s="103">
        <v>9</v>
      </c>
      <c r="AI8" s="103">
        <v>100</v>
      </c>
      <c r="AJ8" s="103">
        <v>16</v>
      </c>
      <c r="AM8" s="3" t="str">
        <f t="shared" si="11"/>
        <v>W Senior Master 1x</v>
      </c>
      <c r="AN8" s="3" t="str">
        <f t="shared" si="12"/>
        <v>Womens Senior Masters 1x</v>
      </c>
    </row>
    <row r="9" spans="1:40" s="4" customFormat="1" ht="12" customHeight="1">
      <c r="A9" s="71">
        <v>7</v>
      </c>
      <c r="B9" s="71" t="str">
        <f t="shared" si="2"/>
        <v>7 </v>
      </c>
      <c r="C9" s="73">
        <f t="shared" si="3"/>
        <v>0.30208333333333337</v>
      </c>
      <c r="D9" s="13">
        <f t="shared" si="4"/>
        <v>0.31597222222222227</v>
      </c>
      <c r="E9" s="14">
        <f t="shared" si="5"/>
        <v>0</v>
      </c>
      <c r="F9" s="15"/>
      <c r="G9" s="16">
        <v>18</v>
      </c>
      <c r="H9" s="25"/>
      <c r="I9" s="17">
        <f t="shared" si="6"/>
        <v>0.3541666666666667</v>
      </c>
      <c r="J9" s="18">
        <f t="shared" si="7"/>
        <v>0.3819444444444445</v>
      </c>
      <c r="K9" s="19" t="s">
        <v>42</v>
      </c>
      <c r="L9" s="46" t="s">
        <v>80</v>
      </c>
      <c r="M9" s="55">
        <f t="shared" si="8"/>
        <v>0</v>
      </c>
      <c r="N9" s="82">
        <f t="shared" si="9"/>
        <v>0</v>
      </c>
      <c r="O9" s="20" t="s">
        <v>92</v>
      </c>
      <c r="P9" s="21" t="s">
        <v>6</v>
      </c>
      <c r="Q9" s="21"/>
      <c r="R9" s="21" t="s">
        <v>7</v>
      </c>
      <c r="S9" s="65">
        <f>SUM(M$3:M9)</f>
        <v>42</v>
      </c>
      <c r="T9" s="67">
        <f t="shared" si="0"/>
        <v>0</v>
      </c>
      <c r="U9" s="67">
        <f>SUM(T$3:T9)</f>
        <v>42</v>
      </c>
      <c r="V9" s="58">
        <v>0</v>
      </c>
      <c r="W9" s="58">
        <f t="shared" si="1"/>
        <v>0</v>
      </c>
      <c r="X9" s="22"/>
      <c r="Y9" s="22">
        <f t="shared" si="10"/>
      </c>
      <c r="Z9" s="118" t="s">
        <v>194</v>
      </c>
      <c r="AA9" s="104"/>
      <c r="AB9" s="109" t="s">
        <v>113</v>
      </c>
      <c r="AC9" s="119">
        <v>0</v>
      </c>
      <c r="AG9" s="52"/>
      <c r="AH9" s="52"/>
      <c r="AM9" s="3" t="str">
        <f t="shared" si="11"/>
        <v>W Grand Master 1x</v>
      </c>
      <c r="AN9" s="3" t="str">
        <f t="shared" si="12"/>
        <v>Womens Grand Masters 1x</v>
      </c>
    </row>
    <row r="10" spans="1:40" s="3" customFormat="1" ht="12" customHeight="1">
      <c r="A10" s="71">
        <v>8</v>
      </c>
      <c r="B10" s="71" t="str">
        <f t="shared" si="2"/>
        <v>8 </v>
      </c>
      <c r="C10" s="73">
        <f t="shared" si="3"/>
        <v>0.30208333333333337</v>
      </c>
      <c r="D10" s="13">
        <f t="shared" si="4"/>
        <v>0.31597222222222227</v>
      </c>
      <c r="E10" s="14">
        <f t="shared" si="5"/>
        <v>0</v>
      </c>
      <c r="F10" s="15"/>
      <c r="G10" s="16">
        <v>19</v>
      </c>
      <c r="H10" s="25"/>
      <c r="I10" s="17">
        <f t="shared" si="6"/>
        <v>0.3541666666666667</v>
      </c>
      <c r="J10" s="18">
        <f t="shared" si="7"/>
        <v>0.3819444444444445</v>
      </c>
      <c r="K10" s="19" t="s">
        <v>43</v>
      </c>
      <c r="L10" s="46" t="s">
        <v>80</v>
      </c>
      <c r="M10" s="55">
        <f t="shared" si="8"/>
        <v>3</v>
      </c>
      <c r="N10" s="82">
        <f t="shared" si="9"/>
        <v>1</v>
      </c>
      <c r="O10" s="20" t="s">
        <v>92</v>
      </c>
      <c r="P10" s="21" t="s">
        <v>6</v>
      </c>
      <c r="Q10" s="21"/>
      <c r="R10" s="21" t="s">
        <v>7</v>
      </c>
      <c r="S10" s="65">
        <f>SUM(M$3:M10)</f>
        <v>45</v>
      </c>
      <c r="T10" s="67">
        <f t="shared" si="0"/>
        <v>3</v>
      </c>
      <c r="U10" s="67">
        <f>SUM(T$3:T10)</f>
        <v>45</v>
      </c>
      <c r="V10" s="58">
        <v>3</v>
      </c>
      <c r="W10" s="58">
        <f t="shared" si="1"/>
        <v>3</v>
      </c>
      <c r="X10" s="23"/>
      <c r="Y10" s="22">
        <f t="shared" si="10"/>
      </c>
      <c r="Z10" s="116" t="s">
        <v>195</v>
      </c>
      <c r="AA10" s="107"/>
      <c r="AB10" s="108" t="s">
        <v>137</v>
      </c>
      <c r="AC10" s="117">
        <v>3</v>
      </c>
      <c r="AD10" s="4"/>
      <c r="AG10" s="51"/>
      <c r="AH10" s="51"/>
      <c r="AM10" s="3" t="str">
        <f t="shared" si="11"/>
        <v>W Veterans 1x</v>
      </c>
      <c r="AN10" s="3" t="str">
        <f t="shared" si="12"/>
        <v>Womens Veteran 1x</v>
      </c>
    </row>
    <row r="11" spans="1:40" s="4" customFormat="1" ht="12" customHeight="1">
      <c r="A11" s="71">
        <v>9</v>
      </c>
      <c r="B11" s="71" t="str">
        <f t="shared" si="2"/>
        <v>9 </v>
      </c>
      <c r="C11" s="73">
        <f t="shared" si="3"/>
        <v>0.30208333333333337</v>
      </c>
      <c r="D11" s="13">
        <f t="shared" si="4"/>
        <v>0.31597222222222227</v>
      </c>
      <c r="E11" s="14">
        <f t="shared" si="5"/>
        <v>0</v>
      </c>
      <c r="F11" s="15"/>
      <c r="G11" s="16">
        <v>19</v>
      </c>
      <c r="H11" s="25"/>
      <c r="I11" s="17">
        <f t="shared" si="6"/>
        <v>0.3541666666666667</v>
      </c>
      <c r="J11" s="18">
        <f t="shared" si="7"/>
        <v>0.3819444444444445</v>
      </c>
      <c r="K11" s="19" t="s">
        <v>88</v>
      </c>
      <c r="L11" s="46"/>
      <c r="M11" s="55">
        <f t="shared" si="8"/>
        <v>4</v>
      </c>
      <c r="N11" s="82">
        <f t="shared" si="9"/>
        <v>1.3333333333333333</v>
      </c>
      <c r="O11" s="20" t="s">
        <v>92</v>
      </c>
      <c r="P11" s="21" t="s">
        <v>5</v>
      </c>
      <c r="Q11" s="21"/>
      <c r="R11" s="21" t="s">
        <v>3</v>
      </c>
      <c r="S11" s="65">
        <f>SUM(M$3:M11)</f>
        <v>49</v>
      </c>
      <c r="T11" s="67">
        <f t="shared" si="0"/>
        <v>4</v>
      </c>
      <c r="U11" s="67">
        <f>SUM(T$3:T11)</f>
        <v>49</v>
      </c>
      <c r="V11" s="58">
        <v>4</v>
      </c>
      <c r="W11" s="58">
        <f t="shared" si="1"/>
        <v>4</v>
      </c>
      <c r="X11" s="23"/>
      <c r="Y11" s="22">
        <f t="shared" si="10"/>
      </c>
      <c r="Z11" s="118" t="s">
        <v>196</v>
      </c>
      <c r="AA11" s="104"/>
      <c r="AB11" s="106" t="s">
        <v>138</v>
      </c>
      <c r="AC11" s="119">
        <v>4</v>
      </c>
      <c r="AG11" s="52"/>
      <c r="AH11" s="52"/>
      <c r="AM11" s="3" t="str">
        <f t="shared" si="11"/>
        <v>M Rec Boat 1x</v>
      </c>
      <c r="AN11" s="3" t="str">
        <f t="shared" si="12"/>
        <v>Mens Rec 1x</v>
      </c>
    </row>
    <row r="12" spans="1:40" s="4" customFormat="1" ht="12" customHeight="1">
      <c r="A12" s="71">
        <v>10</v>
      </c>
      <c r="B12" s="71" t="str">
        <f t="shared" si="2"/>
        <v>10 </v>
      </c>
      <c r="C12" s="73">
        <f t="shared" si="3"/>
        <v>0.30208333333333337</v>
      </c>
      <c r="D12" s="13">
        <f t="shared" si="4"/>
        <v>0.31597222222222227</v>
      </c>
      <c r="E12" s="14">
        <f t="shared" si="5"/>
        <v>0</v>
      </c>
      <c r="F12" s="15"/>
      <c r="G12" s="16">
        <v>19</v>
      </c>
      <c r="H12" s="25"/>
      <c r="I12" s="17">
        <f t="shared" si="6"/>
        <v>0.3541666666666667</v>
      </c>
      <c r="J12" s="18">
        <f t="shared" si="7"/>
        <v>0.3819444444444445</v>
      </c>
      <c r="K12" s="19" t="s">
        <v>89</v>
      </c>
      <c r="L12" s="46"/>
      <c r="M12" s="55">
        <f t="shared" si="8"/>
        <v>1</v>
      </c>
      <c r="N12" s="82">
        <f t="shared" si="9"/>
        <v>0.3333333333333333</v>
      </c>
      <c r="O12" s="20" t="s">
        <v>92</v>
      </c>
      <c r="P12" s="21" t="s">
        <v>6</v>
      </c>
      <c r="Q12" s="21"/>
      <c r="R12" s="21" t="s">
        <v>3</v>
      </c>
      <c r="S12" s="65">
        <f>SUM(M$3:M12)</f>
        <v>50</v>
      </c>
      <c r="T12" s="67">
        <f t="shared" si="0"/>
        <v>1</v>
      </c>
      <c r="U12" s="67">
        <f>SUM(T$3:T12)</f>
        <v>50</v>
      </c>
      <c r="V12" s="58">
        <v>5</v>
      </c>
      <c r="W12" s="58">
        <f t="shared" si="1"/>
        <v>5</v>
      </c>
      <c r="X12" s="23"/>
      <c r="Y12" s="22">
        <f t="shared" si="10"/>
      </c>
      <c r="Z12" s="116" t="s">
        <v>197</v>
      </c>
      <c r="AA12" s="107"/>
      <c r="AB12" s="108" t="s">
        <v>139</v>
      </c>
      <c r="AC12" s="117">
        <v>1</v>
      </c>
      <c r="AG12" s="52"/>
      <c r="AH12" s="52"/>
      <c r="AM12" s="3" t="str">
        <f t="shared" si="11"/>
        <v>W Rec Boat 1x</v>
      </c>
      <c r="AN12" s="3" t="str">
        <f t="shared" si="12"/>
        <v>Womens Rec 1x</v>
      </c>
    </row>
    <row r="13" spans="1:40" s="4" customFormat="1" ht="12" customHeight="1">
      <c r="A13" s="71">
        <v>11</v>
      </c>
      <c r="B13" s="71" t="str">
        <f t="shared" si="2"/>
        <v>11 </v>
      </c>
      <c r="C13" s="73">
        <f t="shared" si="3"/>
        <v>0.3229166666666667</v>
      </c>
      <c r="D13" s="13">
        <f t="shared" si="4"/>
        <v>0.3368055555555556</v>
      </c>
      <c r="E13" s="14">
        <f t="shared" si="5"/>
        <v>0</v>
      </c>
      <c r="F13" s="15"/>
      <c r="G13" s="16"/>
      <c r="H13" s="24">
        <v>0.020833333333333332</v>
      </c>
      <c r="I13" s="17">
        <f t="shared" si="6"/>
        <v>0.375</v>
      </c>
      <c r="J13" s="18">
        <f t="shared" si="7"/>
        <v>0.4027777777777778</v>
      </c>
      <c r="K13" s="19" t="s">
        <v>44</v>
      </c>
      <c r="L13" s="47"/>
      <c r="M13" s="55">
        <f t="shared" si="8"/>
        <v>3</v>
      </c>
      <c r="N13" s="82">
        <f t="shared" si="9"/>
        <v>1</v>
      </c>
      <c r="O13" s="20" t="s">
        <v>70</v>
      </c>
      <c r="P13" s="20" t="s">
        <v>6</v>
      </c>
      <c r="Q13" s="20"/>
      <c r="R13" s="20" t="s">
        <v>3</v>
      </c>
      <c r="S13" s="65">
        <f>SUM(M$3:M13)</f>
        <v>53</v>
      </c>
      <c r="T13" s="67">
        <f t="shared" si="0"/>
        <v>12</v>
      </c>
      <c r="U13" s="67">
        <f>SUM(T$3:T13)</f>
        <v>62</v>
      </c>
      <c r="V13" s="58">
        <v>5</v>
      </c>
      <c r="W13" s="58">
        <f t="shared" si="1"/>
        <v>20</v>
      </c>
      <c r="X13" s="22">
        <f>U17</f>
        <v>156</v>
      </c>
      <c r="Y13" s="22">
        <f t="shared" si="10"/>
        <v>9</v>
      </c>
      <c r="Z13" s="118" t="s">
        <v>198</v>
      </c>
      <c r="AA13" s="105">
        <v>0.375</v>
      </c>
      <c r="AB13" s="106" t="s">
        <v>140</v>
      </c>
      <c r="AC13" s="119">
        <v>3</v>
      </c>
      <c r="AG13" s="52"/>
      <c r="AH13" s="52"/>
      <c r="AM13" s="3" t="str">
        <f t="shared" si="11"/>
        <v>W 4x</v>
      </c>
      <c r="AN13" s="3" t="str">
        <f t="shared" si="12"/>
        <v>Womens Collegiate/Open 4x</v>
      </c>
    </row>
    <row r="14" spans="1:40" s="4" customFormat="1" ht="12" customHeight="1">
      <c r="A14" s="71">
        <v>62</v>
      </c>
      <c r="B14" s="71" t="str">
        <f t="shared" si="2"/>
        <v>12 </v>
      </c>
      <c r="C14" s="73">
        <f>I14-(5/96)-E14</f>
        <v>0.3229166666666667</v>
      </c>
      <c r="D14" s="13">
        <f>C14+(20/1440)</f>
        <v>0.3368055555555556</v>
      </c>
      <c r="E14" s="14">
        <f>IF(V14&gt;$AF$3,(1/4)/24,0)+INT(N12/10)*((5/60)/24)</f>
        <v>0</v>
      </c>
      <c r="F14" s="15"/>
      <c r="G14" s="16">
        <v>31</v>
      </c>
      <c r="H14" s="24"/>
      <c r="I14" s="17">
        <f t="shared" si="6"/>
        <v>0.375</v>
      </c>
      <c r="J14" s="18">
        <f>I14+(40/1440)</f>
        <v>0.4027777777777778</v>
      </c>
      <c r="K14" s="19" t="s">
        <v>130</v>
      </c>
      <c r="L14" s="47"/>
      <c r="M14" s="55">
        <f>AC14</f>
        <v>4</v>
      </c>
      <c r="N14" s="82">
        <f>M14/3</f>
        <v>1.3333333333333333</v>
      </c>
      <c r="O14" s="20" t="s">
        <v>70</v>
      </c>
      <c r="P14" s="20" t="s">
        <v>5</v>
      </c>
      <c r="Q14" s="20"/>
      <c r="R14" s="20" t="s">
        <v>1</v>
      </c>
      <c r="S14" s="65">
        <f>SUM(M$3:M14)</f>
        <v>57</v>
      </c>
      <c r="T14" s="67">
        <f>M14*VLOOKUP(O14,BOATCLASS,2)</f>
        <v>16</v>
      </c>
      <c r="U14" s="67">
        <f>SUM(T$3:T14)</f>
        <v>78</v>
      </c>
      <c r="V14" s="58">
        <v>0</v>
      </c>
      <c r="W14" s="58">
        <f aca="true" t="shared" si="13" ref="W14:W42">V14*VLOOKUP(O14,BOATCLASS,2)</f>
        <v>0</v>
      </c>
      <c r="X14" s="22"/>
      <c r="Y14" s="22">
        <f>IF(INT(I14*24)&lt;&gt;INT(I12*24),INT(I14*24),"")</f>
        <v>9</v>
      </c>
      <c r="Z14" s="116" t="s">
        <v>199</v>
      </c>
      <c r="AA14" s="110">
        <v>0.3541666666666667</v>
      </c>
      <c r="AB14" s="108" t="s">
        <v>141</v>
      </c>
      <c r="AC14" s="117">
        <v>4</v>
      </c>
      <c r="AG14" s="52"/>
      <c r="AH14" s="52"/>
      <c r="AM14" s="3" t="str">
        <f t="shared" si="11"/>
        <v>M Junior 4x (HS)</v>
      </c>
      <c r="AN14" s="3" t="str">
        <f t="shared" si="12"/>
        <v>Mens Jr 4x</v>
      </c>
    </row>
    <row r="15" spans="1:40" s="4" customFormat="1" ht="12" customHeight="1">
      <c r="A15" s="71">
        <v>12</v>
      </c>
      <c r="B15" s="71" t="str">
        <f t="shared" si="2"/>
        <v>13 </v>
      </c>
      <c r="C15" s="73">
        <f t="shared" si="3"/>
        <v>0.3229166666666667</v>
      </c>
      <c r="D15" s="13">
        <f t="shared" si="4"/>
        <v>0.3368055555555556</v>
      </c>
      <c r="E15" s="14">
        <f>IF(V15&gt;$AF$3,(1/4)/24,0)+INT(N13/10)*((5/60)/24)</f>
        <v>0</v>
      </c>
      <c r="F15" s="15"/>
      <c r="G15" s="16">
        <v>31</v>
      </c>
      <c r="H15" s="24"/>
      <c r="I15" s="17">
        <f t="shared" si="6"/>
        <v>0.375</v>
      </c>
      <c r="J15" s="18">
        <f t="shared" si="7"/>
        <v>0.4027777777777778</v>
      </c>
      <c r="K15" s="19" t="s">
        <v>99</v>
      </c>
      <c r="L15" s="47"/>
      <c r="M15" s="55">
        <f t="shared" si="8"/>
        <v>8</v>
      </c>
      <c r="N15" s="82">
        <f t="shared" si="9"/>
        <v>2.6666666666666665</v>
      </c>
      <c r="O15" s="20" t="s">
        <v>70</v>
      </c>
      <c r="P15" s="20" t="s">
        <v>6</v>
      </c>
      <c r="Q15" s="20"/>
      <c r="R15" s="20" t="s">
        <v>1</v>
      </c>
      <c r="S15" s="65">
        <f>SUM(M$3:M15)</f>
        <v>65</v>
      </c>
      <c r="T15" s="67">
        <f t="shared" si="0"/>
        <v>32</v>
      </c>
      <c r="U15" s="67">
        <f>SUM(T$3:T15)</f>
        <v>110</v>
      </c>
      <c r="V15" s="58">
        <v>5</v>
      </c>
      <c r="W15" s="58">
        <f t="shared" si="13"/>
        <v>20</v>
      </c>
      <c r="X15" s="22"/>
      <c r="Y15" s="22">
        <f>IF(INT(I15*24)&lt;&gt;INT(I13*24),INT(I15*24),"")</f>
      </c>
      <c r="Z15" s="118" t="s">
        <v>200</v>
      </c>
      <c r="AA15" s="105">
        <v>0.375</v>
      </c>
      <c r="AB15" s="106" t="s">
        <v>142</v>
      </c>
      <c r="AC15" s="119">
        <v>8</v>
      </c>
      <c r="AG15" s="52"/>
      <c r="AH15" s="52"/>
      <c r="AM15" s="3" t="str">
        <f t="shared" si="11"/>
        <v>W Junior 4x (HS)</v>
      </c>
      <c r="AN15" s="3" t="str">
        <f t="shared" si="12"/>
        <v>Womens Jr 4x</v>
      </c>
    </row>
    <row r="16" spans="1:40" s="5" customFormat="1" ht="12" customHeight="1">
      <c r="A16" s="71">
        <v>13</v>
      </c>
      <c r="B16" s="71" t="str">
        <f t="shared" si="2"/>
        <v>14 </v>
      </c>
      <c r="C16" s="73">
        <f t="shared" si="3"/>
        <v>0.3229166666666667</v>
      </c>
      <c r="D16" s="13">
        <f t="shared" si="4"/>
        <v>0.3368055555555556</v>
      </c>
      <c r="E16" s="14">
        <f aca="true" t="shared" si="14" ref="E16:E21">IF(V16&gt;$AF$3,(1/4)/24,0)+INT(N15/10)*((5/60)/24)</f>
        <v>0</v>
      </c>
      <c r="F16" s="15"/>
      <c r="G16" s="16">
        <v>45</v>
      </c>
      <c r="H16" s="24"/>
      <c r="I16" s="17">
        <f t="shared" si="6"/>
        <v>0.375</v>
      </c>
      <c r="J16" s="18">
        <f t="shared" si="7"/>
        <v>0.4027777777777778</v>
      </c>
      <c r="K16" s="19" t="s">
        <v>38</v>
      </c>
      <c r="L16" s="47"/>
      <c r="M16" s="55">
        <f t="shared" si="8"/>
        <v>5</v>
      </c>
      <c r="N16" s="82">
        <f t="shared" si="9"/>
        <v>1.6666666666666667</v>
      </c>
      <c r="O16" s="20" t="s">
        <v>93</v>
      </c>
      <c r="P16" s="20" t="s">
        <v>5</v>
      </c>
      <c r="Q16" s="20"/>
      <c r="R16" s="20" t="s">
        <v>3</v>
      </c>
      <c r="S16" s="65">
        <f>SUM(M$3:M16)</f>
        <v>70</v>
      </c>
      <c r="T16" s="67">
        <f t="shared" si="0"/>
        <v>10</v>
      </c>
      <c r="U16" s="67">
        <f>SUM(T$3:T16)</f>
        <v>120</v>
      </c>
      <c r="V16" s="58">
        <v>20</v>
      </c>
      <c r="W16" s="58">
        <f t="shared" si="13"/>
        <v>40</v>
      </c>
      <c r="X16" s="22"/>
      <c r="Y16" s="22">
        <f t="shared" si="10"/>
      </c>
      <c r="Z16" s="116" t="s">
        <v>201</v>
      </c>
      <c r="AA16" s="107"/>
      <c r="AB16" s="108" t="s">
        <v>143</v>
      </c>
      <c r="AC16" s="117">
        <v>5</v>
      </c>
      <c r="AG16" s="53"/>
      <c r="AH16" s="53"/>
      <c r="AM16" s="3" t="str">
        <f t="shared" si="11"/>
        <v>M 2-</v>
      </c>
      <c r="AN16" s="3" t="str">
        <f t="shared" si="12"/>
        <v>Mens 2-</v>
      </c>
    </row>
    <row r="17" spans="1:40" s="5" customFormat="1" ht="12" customHeight="1">
      <c r="A17" s="71">
        <v>14</v>
      </c>
      <c r="B17" s="71" t="str">
        <f t="shared" si="2"/>
        <v>15 </v>
      </c>
      <c r="C17" s="73">
        <f t="shared" si="3"/>
        <v>0.3368055555555556</v>
      </c>
      <c r="D17" s="13">
        <f t="shared" si="4"/>
        <v>0.3506944444444445</v>
      </c>
      <c r="E17" s="14">
        <f t="shared" si="14"/>
        <v>0</v>
      </c>
      <c r="F17" s="15"/>
      <c r="G17" s="16">
        <v>48</v>
      </c>
      <c r="H17" s="24">
        <v>0.013888888888888888</v>
      </c>
      <c r="I17" s="17">
        <f t="shared" si="6"/>
        <v>0.3888888888888889</v>
      </c>
      <c r="J17" s="18">
        <f t="shared" si="7"/>
        <v>0.4166666666666667</v>
      </c>
      <c r="K17" s="19" t="s">
        <v>55</v>
      </c>
      <c r="L17" s="46" t="s">
        <v>80</v>
      </c>
      <c r="M17" s="55">
        <f t="shared" si="8"/>
        <v>4</v>
      </c>
      <c r="N17" s="82">
        <f t="shared" si="9"/>
        <v>1.3333333333333333</v>
      </c>
      <c r="O17" s="20" t="s">
        <v>94</v>
      </c>
      <c r="P17" s="20" t="s">
        <v>5</v>
      </c>
      <c r="Q17" s="20"/>
      <c r="R17" s="20" t="s">
        <v>7</v>
      </c>
      <c r="S17" s="65">
        <f>SUM(M$3:M17)</f>
        <v>74</v>
      </c>
      <c r="T17" s="67">
        <f t="shared" si="0"/>
        <v>36</v>
      </c>
      <c r="U17" s="67">
        <f>SUM(T$3:T17)</f>
        <v>156</v>
      </c>
      <c r="V17" s="58">
        <v>3</v>
      </c>
      <c r="W17" s="58">
        <f t="shared" si="13"/>
        <v>27</v>
      </c>
      <c r="Y17" s="22">
        <f t="shared" si="10"/>
      </c>
      <c r="Z17" s="118" t="s">
        <v>202</v>
      </c>
      <c r="AA17" s="105">
        <v>0.3888888888888889</v>
      </c>
      <c r="AB17" s="106" t="s">
        <v>144</v>
      </c>
      <c r="AC17" s="119">
        <v>4</v>
      </c>
      <c r="AG17" s="53"/>
      <c r="AH17" s="53"/>
      <c r="AM17" s="3" t="str">
        <f t="shared" si="11"/>
        <v>M Masters 8+</v>
      </c>
      <c r="AN17" s="3" t="str">
        <f t="shared" si="12"/>
        <v>Mens Masters 8+</v>
      </c>
    </row>
    <row r="18" spans="1:40" s="5" customFormat="1" ht="12" customHeight="1">
      <c r="A18" s="71">
        <v>15</v>
      </c>
      <c r="B18" s="71" t="str">
        <f t="shared" si="2"/>
        <v>16 </v>
      </c>
      <c r="C18" s="73">
        <f t="shared" si="3"/>
        <v>0.3368055555555556</v>
      </c>
      <c r="D18" s="13">
        <f t="shared" si="4"/>
        <v>0.3506944444444445</v>
      </c>
      <c r="E18" s="14">
        <f t="shared" si="14"/>
        <v>0</v>
      </c>
      <c r="F18" s="15"/>
      <c r="G18" s="16">
        <v>49</v>
      </c>
      <c r="H18" s="24"/>
      <c r="I18" s="17">
        <f t="shared" si="6"/>
        <v>0.3888888888888889</v>
      </c>
      <c r="J18" s="18">
        <f t="shared" si="7"/>
        <v>0.4166666666666667</v>
      </c>
      <c r="K18" s="19" t="s">
        <v>56</v>
      </c>
      <c r="L18" s="46" t="s">
        <v>80</v>
      </c>
      <c r="M18" s="55">
        <f t="shared" si="8"/>
        <v>13</v>
      </c>
      <c r="N18" s="82">
        <f t="shared" si="9"/>
        <v>4.333333333333333</v>
      </c>
      <c r="O18" s="20" t="s">
        <v>94</v>
      </c>
      <c r="P18" s="20" t="s">
        <v>6</v>
      </c>
      <c r="Q18" s="20"/>
      <c r="R18" s="20" t="s">
        <v>7</v>
      </c>
      <c r="S18" s="65">
        <f>SUM(M$3:M18)</f>
        <v>87</v>
      </c>
      <c r="T18" s="67">
        <f t="shared" si="0"/>
        <v>117</v>
      </c>
      <c r="U18" s="67">
        <f>SUM(T$3:T18)</f>
        <v>273</v>
      </c>
      <c r="V18" s="58">
        <v>10</v>
      </c>
      <c r="W18" s="58">
        <f t="shared" si="13"/>
        <v>90</v>
      </c>
      <c r="X18" s="22"/>
      <c r="Y18" s="22">
        <f t="shared" si="10"/>
      </c>
      <c r="Z18" s="116" t="s">
        <v>203</v>
      </c>
      <c r="AA18" s="107"/>
      <c r="AB18" s="108" t="s">
        <v>145</v>
      </c>
      <c r="AC18" s="117">
        <v>13</v>
      </c>
      <c r="AG18" s="53"/>
      <c r="AH18" s="53"/>
      <c r="AM18" s="3" t="str">
        <f t="shared" si="11"/>
        <v>W Masters 8+</v>
      </c>
      <c r="AN18" s="3" t="str">
        <f t="shared" si="12"/>
        <v>Womens Masters 8+</v>
      </c>
    </row>
    <row r="19" spans="1:40" s="5" customFormat="1" ht="12" customHeight="1">
      <c r="A19" s="71">
        <v>16</v>
      </c>
      <c r="B19" s="71" t="str">
        <f t="shared" si="2"/>
        <v>17 </v>
      </c>
      <c r="C19" s="73">
        <f t="shared" si="3"/>
        <v>0.3368055555555556</v>
      </c>
      <c r="D19" s="13">
        <f t="shared" si="4"/>
        <v>0.3506944444444445</v>
      </c>
      <c r="E19" s="14">
        <f t="shared" si="14"/>
        <v>0</v>
      </c>
      <c r="F19" s="34"/>
      <c r="G19" s="41">
        <v>8</v>
      </c>
      <c r="H19" s="42"/>
      <c r="I19" s="17">
        <f t="shared" si="6"/>
        <v>0.3888888888888889</v>
      </c>
      <c r="J19" s="18">
        <f t="shared" si="7"/>
        <v>0.4166666666666667</v>
      </c>
      <c r="K19" s="19" t="s">
        <v>31</v>
      </c>
      <c r="L19" s="47"/>
      <c r="M19" s="55">
        <f t="shared" si="8"/>
        <v>7</v>
      </c>
      <c r="N19" s="82">
        <f t="shared" si="9"/>
        <v>2.3333333333333335</v>
      </c>
      <c r="O19" s="20" t="s">
        <v>94</v>
      </c>
      <c r="P19" s="27" t="s">
        <v>5</v>
      </c>
      <c r="Q19" s="27"/>
      <c r="R19" s="27" t="s">
        <v>2</v>
      </c>
      <c r="S19" s="65">
        <f>SUM(M$3:M19)</f>
        <v>94</v>
      </c>
      <c r="T19" s="67">
        <f t="shared" si="0"/>
        <v>63</v>
      </c>
      <c r="U19" s="67">
        <f>SUM(T$3:T19)</f>
        <v>336</v>
      </c>
      <c r="V19" s="58">
        <v>4</v>
      </c>
      <c r="W19" s="58">
        <f t="shared" si="13"/>
        <v>36</v>
      </c>
      <c r="X19" s="26"/>
      <c r="Y19" s="22">
        <f t="shared" si="10"/>
      </c>
      <c r="Z19" s="118" t="s">
        <v>204</v>
      </c>
      <c r="AA19" s="104"/>
      <c r="AB19" s="106" t="s">
        <v>146</v>
      </c>
      <c r="AC19" s="119">
        <v>7</v>
      </c>
      <c r="AG19" s="53"/>
      <c r="AH19" s="53"/>
      <c r="AM19" s="3" t="str">
        <f t="shared" si="11"/>
        <v>M Novice 8+</v>
      </c>
      <c r="AN19" s="3" t="str">
        <f t="shared" si="12"/>
        <v>Mens Novice 8+</v>
      </c>
    </row>
    <row r="20" spans="1:40" s="4" customFormat="1" ht="12" customHeight="1">
      <c r="A20" s="71">
        <v>17</v>
      </c>
      <c r="B20" s="71" t="str">
        <f t="shared" si="2"/>
        <v>18 </v>
      </c>
      <c r="C20" s="73">
        <f t="shared" si="3"/>
        <v>0.3368055555555556</v>
      </c>
      <c r="D20" s="13">
        <f t="shared" si="4"/>
        <v>0.3506944444444445</v>
      </c>
      <c r="E20" s="14">
        <f t="shared" si="14"/>
        <v>0</v>
      </c>
      <c r="F20" s="15"/>
      <c r="G20" s="16">
        <v>1</v>
      </c>
      <c r="H20" s="24"/>
      <c r="I20" s="17">
        <f t="shared" si="6"/>
        <v>0.3888888888888889</v>
      </c>
      <c r="J20" s="18">
        <f t="shared" si="7"/>
        <v>0.4166666666666667</v>
      </c>
      <c r="K20" s="19" t="s">
        <v>22</v>
      </c>
      <c r="L20" s="47"/>
      <c r="M20" s="55">
        <f t="shared" si="8"/>
        <v>4</v>
      </c>
      <c r="N20" s="82">
        <f t="shared" si="9"/>
        <v>1.3333333333333333</v>
      </c>
      <c r="O20" s="20" t="s">
        <v>95</v>
      </c>
      <c r="P20" s="20" t="s">
        <v>5</v>
      </c>
      <c r="Q20" s="20"/>
      <c r="R20" s="20" t="s">
        <v>2</v>
      </c>
      <c r="S20" s="65">
        <f>SUM(M$3:M20)</f>
        <v>98</v>
      </c>
      <c r="T20" s="67">
        <f>M20*VLOOKUP(O20,BOATCLASS,2)</f>
        <v>20</v>
      </c>
      <c r="U20" s="67">
        <f>SUM(T$3:T20)</f>
        <v>356</v>
      </c>
      <c r="V20" s="58">
        <v>8</v>
      </c>
      <c r="W20" s="58">
        <f t="shared" si="13"/>
        <v>40</v>
      </c>
      <c r="X20" s="22"/>
      <c r="Y20" s="22">
        <f t="shared" si="10"/>
      </c>
      <c r="Z20" s="116" t="s">
        <v>205</v>
      </c>
      <c r="AA20" s="110">
        <v>0.3888888888888889</v>
      </c>
      <c r="AB20" s="108" t="s">
        <v>147</v>
      </c>
      <c r="AC20" s="117">
        <v>4</v>
      </c>
      <c r="AG20" s="52"/>
      <c r="AH20" s="52"/>
      <c r="AM20" s="3" t="str">
        <f t="shared" si="11"/>
        <v>M Novice 4+</v>
      </c>
      <c r="AN20" s="3" t="str">
        <f t="shared" si="12"/>
        <v>Mens Novice 4+</v>
      </c>
    </row>
    <row r="21" spans="1:40" s="5" customFormat="1" ht="12" customHeight="1">
      <c r="A21" s="71">
        <v>18</v>
      </c>
      <c r="B21" s="71" t="str">
        <f t="shared" si="2"/>
        <v>19 </v>
      </c>
      <c r="C21" s="73">
        <f t="shared" si="3"/>
        <v>0.3402777777777778</v>
      </c>
      <c r="D21" s="13">
        <f t="shared" si="4"/>
        <v>0.3541666666666667</v>
      </c>
      <c r="E21" s="14">
        <f t="shared" si="14"/>
        <v>0.010416666666666666</v>
      </c>
      <c r="F21" s="15"/>
      <c r="G21" s="16">
        <v>10</v>
      </c>
      <c r="H21" s="24">
        <v>0.003472222222222222</v>
      </c>
      <c r="I21" s="17">
        <f t="shared" si="6"/>
        <v>0.4027777777777778</v>
      </c>
      <c r="J21" s="18">
        <f t="shared" si="7"/>
        <v>0.4305555555555556</v>
      </c>
      <c r="K21" s="19" t="s">
        <v>90</v>
      </c>
      <c r="L21" s="47"/>
      <c r="M21" s="55">
        <f t="shared" si="8"/>
        <v>33</v>
      </c>
      <c r="N21" s="82">
        <f t="shared" si="9"/>
        <v>11</v>
      </c>
      <c r="O21" s="20" t="s">
        <v>94</v>
      </c>
      <c r="P21" s="20" t="s">
        <v>5</v>
      </c>
      <c r="Q21" s="20"/>
      <c r="R21" s="20" t="s">
        <v>2</v>
      </c>
      <c r="S21" s="65">
        <f>SUM(M$3:M21)</f>
        <v>131</v>
      </c>
      <c r="T21" s="67">
        <f>M21*VLOOKUP(O21,BOATCLASS,2)</f>
        <v>297</v>
      </c>
      <c r="U21" s="67">
        <f>SUM(T$3:T21)</f>
        <v>653</v>
      </c>
      <c r="V21" s="58">
        <v>28</v>
      </c>
      <c r="W21" s="58">
        <f t="shared" si="13"/>
        <v>252</v>
      </c>
      <c r="X21" s="22"/>
      <c r="Y21" s="22">
        <f t="shared" si="10"/>
      </c>
      <c r="Z21" s="118" t="s">
        <v>206</v>
      </c>
      <c r="AA21" s="105">
        <v>0.40277777777777773</v>
      </c>
      <c r="AB21" s="106" t="s">
        <v>148</v>
      </c>
      <c r="AC21" s="119">
        <v>33</v>
      </c>
      <c r="AG21" s="53"/>
      <c r="AH21" s="53"/>
      <c r="AM21" s="3" t="str">
        <f t="shared" si="11"/>
        <v>M Junior Novice 8+</v>
      </c>
      <c r="AN21" s="3" t="str">
        <f t="shared" si="12"/>
        <v>Mens Jr Novice 8+</v>
      </c>
    </row>
    <row r="22" spans="1:40" s="5" customFormat="1" ht="12" customHeight="1">
      <c r="A22" s="71">
        <v>47</v>
      </c>
      <c r="B22" s="71" t="str">
        <f t="shared" si="2"/>
        <v>20 </v>
      </c>
      <c r="C22" s="73">
        <f t="shared" si="3"/>
        <v>0.36111111111111116</v>
      </c>
      <c r="D22" s="13">
        <f>C22+(20/1440)</f>
        <v>0.37500000000000006</v>
      </c>
      <c r="E22" s="14">
        <f>IF(V22&gt;$AF$3,(1/4)/24,0)+INT(N52/10)*((5/60)/24)</f>
        <v>0.013888888888888888</v>
      </c>
      <c r="F22" s="15"/>
      <c r="G22" s="16">
        <v>10</v>
      </c>
      <c r="H22" s="24">
        <v>0.010416666666666666</v>
      </c>
      <c r="I22" s="17">
        <f t="shared" si="6"/>
        <v>0.42708333333333337</v>
      </c>
      <c r="J22" s="18">
        <f>I22+(40/1440)</f>
        <v>0.45486111111111116</v>
      </c>
      <c r="K22" s="19" t="s">
        <v>72</v>
      </c>
      <c r="L22" s="46"/>
      <c r="M22" s="55">
        <f>AC22</f>
        <v>31</v>
      </c>
      <c r="N22" s="82">
        <f t="shared" si="9"/>
        <v>10.333333333333334</v>
      </c>
      <c r="O22" s="20" t="s">
        <v>94</v>
      </c>
      <c r="P22" s="20" t="s">
        <v>6</v>
      </c>
      <c r="Q22" s="20"/>
      <c r="R22" s="20" t="s">
        <v>2</v>
      </c>
      <c r="S22" s="65">
        <f>SUM(M$3:M22)</f>
        <v>162</v>
      </c>
      <c r="T22" s="67">
        <f>M22*VLOOKUP(O22,BOATCLASS,2)</f>
        <v>279</v>
      </c>
      <c r="U22" s="67">
        <f>SUM(T$3:T22)</f>
        <v>932</v>
      </c>
      <c r="V22" s="58">
        <v>21</v>
      </c>
      <c r="W22" s="58">
        <f t="shared" si="13"/>
        <v>189</v>
      </c>
      <c r="X22" s="95">
        <f>U22-SUM(X$3:X21)</f>
        <v>776</v>
      </c>
      <c r="Y22" s="22">
        <f t="shared" si="10"/>
        <v>10</v>
      </c>
      <c r="Z22" s="116" t="s">
        <v>207</v>
      </c>
      <c r="AA22" s="110">
        <v>0.4236111111111111</v>
      </c>
      <c r="AB22" s="108" t="s">
        <v>149</v>
      </c>
      <c r="AC22" s="117">
        <v>31</v>
      </c>
      <c r="AG22" s="53"/>
      <c r="AH22" s="53"/>
      <c r="AM22" s="3" t="str">
        <f t="shared" si="11"/>
        <v>W Junior Novice 8+</v>
      </c>
      <c r="AN22" s="3" t="str">
        <f t="shared" si="12"/>
        <v>Womens Jr Novice 8+</v>
      </c>
    </row>
    <row r="23" spans="1:40" s="4" customFormat="1" ht="12" customHeight="1">
      <c r="A23" s="71">
        <v>60</v>
      </c>
      <c r="B23" s="71" t="str">
        <f t="shared" si="2"/>
        <v>21 </v>
      </c>
      <c r="C23" s="73">
        <f>I23-(5/96)-E23</f>
        <v>0.37847222222222227</v>
      </c>
      <c r="D23" s="13">
        <f>C23+(20/1440)</f>
        <v>0.39236111111111116</v>
      </c>
      <c r="E23" s="14">
        <f>IF(V23&gt;$AF$3,(1/4)/24,0)+INT(N20/10)*((5/60)/24)</f>
        <v>0</v>
      </c>
      <c r="F23" s="15"/>
      <c r="G23" s="16">
        <v>7</v>
      </c>
      <c r="H23" s="24">
        <v>0.003472222222222222</v>
      </c>
      <c r="I23" s="17">
        <f t="shared" si="6"/>
        <v>0.4305555555555556</v>
      </c>
      <c r="J23" s="18">
        <f>I23+(40/1440)</f>
        <v>0.45833333333333337</v>
      </c>
      <c r="K23" s="19" t="s">
        <v>112</v>
      </c>
      <c r="L23" s="47"/>
      <c r="M23" s="55">
        <f>AC23</f>
        <v>16</v>
      </c>
      <c r="N23" s="82">
        <f>M23/3</f>
        <v>5.333333333333333</v>
      </c>
      <c r="O23" s="20" t="s">
        <v>71</v>
      </c>
      <c r="P23" s="20" t="s">
        <v>6</v>
      </c>
      <c r="Q23" s="20"/>
      <c r="R23" s="20" t="s">
        <v>12</v>
      </c>
      <c r="S23" s="65">
        <f>SUM(M$3:M23)</f>
        <v>178</v>
      </c>
      <c r="T23" s="67">
        <f>M23*VLOOKUP(O23,BOATCLASS,2)</f>
        <v>32</v>
      </c>
      <c r="U23" s="67">
        <f>SUM(T$3:T23)</f>
        <v>964</v>
      </c>
      <c r="V23" s="58">
        <v>16</v>
      </c>
      <c r="W23" s="58">
        <f t="shared" si="13"/>
        <v>32</v>
      </c>
      <c r="X23" s="22"/>
      <c r="Y23" s="22">
        <f t="shared" si="10"/>
      </c>
      <c r="Z23" s="118" t="s">
        <v>208</v>
      </c>
      <c r="AA23" s="105">
        <v>0.4270833333333333</v>
      </c>
      <c r="AB23" s="106" t="s">
        <v>150</v>
      </c>
      <c r="AC23" s="119">
        <v>16</v>
      </c>
      <c r="AG23" s="52"/>
      <c r="AH23" s="52"/>
      <c r="AM23" s="3" t="str">
        <f t="shared" si="11"/>
        <v>W Junior 2x **</v>
      </c>
      <c r="AN23" s="3" t="str">
        <f t="shared" si="12"/>
        <v>Womens Jr 2x</v>
      </c>
    </row>
    <row r="24" spans="1:40" s="4" customFormat="1" ht="12" customHeight="1">
      <c r="A24" s="71">
        <v>19</v>
      </c>
      <c r="B24" s="71" t="str">
        <f t="shared" si="2"/>
        <v>22 </v>
      </c>
      <c r="C24" s="73">
        <f t="shared" si="3"/>
        <v>0.3819444444444445</v>
      </c>
      <c r="D24" s="13">
        <f t="shared" si="4"/>
        <v>0.39583333333333337</v>
      </c>
      <c r="E24" s="14">
        <f>IF(V24&gt;$AF$3,(1/4)/24,0)+INT(N21/10)*((5/60)/24)</f>
        <v>0.003472222222222222</v>
      </c>
      <c r="F24" s="15"/>
      <c r="G24" s="16">
        <v>7</v>
      </c>
      <c r="H24" s="24">
        <v>0.003472222222222222</v>
      </c>
      <c r="I24" s="17">
        <f t="shared" si="6"/>
        <v>0.4375</v>
      </c>
      <c r="J24" s="18">
        <f t="shared" si="7"/>
        <v>0.4652777777777778</v>
      </c>
      <c r="K24" s="19" t="s">
        <v>59</v>
      </c>
      <c r="L24" s="47"/>
      <c r="M24" s="55">
        <f t="shared" si="8"/>
        <v>7</v>
      </c>
      <c r="N24" s="82">
        <f t="shared" si="9"/>
        <v>2.3333333333333335</v>
      </c>
      <c r="O24" s="20" t="s">
        <v>71</v>
      </c>
      <c r="P24" s="20" t="s">
        <v>6</v>
      </c>
      <c r="Q24" s="20"/>
      <c r="R24" s="20" t="s">
        <v>13</v>
      </c>
      <c r="S24" s="65">
        <f>SUM(M$3:M24)</f>
        <v>185</v>
      </c>
      <c r="T24" s="67">
        <f>M24*VLOOKUP(O24,BOATCLASS,2)</f>
        <v>14</v>
      </c>
      <c r="U24" s="67">
        <f>SUM(T$3:T24)</f>
        <v>978</v>
      </c>
      <c r="V24" s="58">
        <v>6</v>
      </c>
      <c r="W24" s="58">
        <f t="shared" si="13"/>
        <v>12</v>
      </c>
      <c r="X24" s="22"/>
      <c r="Y24" s="22">
        <f t="shared" si="10"/>
      </c>
      <c r="Z24" s="116" t="s">
        <v>209</v>
      </c>
      <c r="AA24" s="110">
        <v>0.4305555555555556</v>
      </c>
      <c r="AB24" s="108" t="s">
        <v>151</v>
      </c>
      <c r="AC24" s="117">
        <v>7</v>
      </c>
      <c r="AG24" s="52"/>
      <c r="AH24" s="52"/>
      <c r="AM24" s="3" t="str">
        <f t="shared" si="11"/>
        <v>W Club 2x **</v>
      </c>
      <c r="AN24" s="3" t="str">
        <f t="shared" si="12"/>
        <v>Womens Club 2x</v>
      </c>
    </row>
    <row r="25" spans="1:40" s="4" customFormat="1" ht="12" customHeight="1">
      <c r="A25" s="71">
        <v>20</v>
      </c>
      <c r="B25" s="71" t="str">
        <f t="shared" si="2"/>
        <v>23 </v>
      </c>
      <c r="C25" s="73">
        <f t="shared" si="3"/>
        <v>0.3854166666666667</v>
      </c>
      <c r="D25" s="13">
        <f t="shared" si="4"/>
        <v>0.3993055555555556</v>
      </c>
      <c r="E25" s="14">
        <f aca="true" t="shared" si="15" ref="E25:E48">IF(V25&gt;$AF$3,(1/4)/24,0)+INT(N24/10)*((5/60)/24)</f>
        <v>0</v>
      </c>
      <c r="F25" s="15"/>
      <c r="G25" s="16">
        <v>5</v>
      </c>
      <c r="H25" s="24"/>
      <c r="I25" s="17">
        <f t="shared" si="6"/>
        <v>0.4375</v>
      </c>
      <c r="J25" s="18">
        <f t="shared" si="7"/>
        <v>0.4652777777777778</v>
      </c>
      <c r="K25" s="19" t="s">
        <v>46</v>
      </c>
      <c r="L25" s="47"/>
      <c r="M25" s="55">
        <f t="shared" si="8"/>
        <v>0</v>
      </c>
      <c r="N25" s="82">
        <f t="shared" si="9"/>
        <v>0</v>
      </c>
      <c r="O25" s="20" t="s">
        <v>71</v>
      </c>
      <c r="P25" s="20" t="s">
        <v>6</v>
      </c>
      <c r="Q25" s="20"/>
      <c r="R25" s="20" t="s">
        <v>3</v>
      </c>
      <c r="S25" s="65">
        <f>SUM(M$3:M25)</f>
        <v>185</v>
      </c>
      <c r="T25" s="67">
        <f t="shared" si="0"/>
        <v>0</v>
      </c>
      <c r="U25" s="67">
        <f>SUM(T$3:T25)</f>
        <v>978</v>
      </c>
      <c r="V25" s="58">
        <v>1</v>
      </c>
      <c r="W25" s="58">
        <f t="shared" si="13"/>
        <v>2</v>
      </c>
      <c r="X25" s="22"/>
      <c r="Y25" s="22">
        <f t="shared" si="10"/>
      </c>
      <c r="Z25" s="118" t="s">
        <v>210</v>
      </c>
      <c r="AA25" s="104"/>
      <c r="AB25" s="109" t="s">
        <v>152</v>
      </c>
      <c r="AC25" s="119">
        <v>0</v>
      </c>
      <c r="AG25" s="52"/>
      <c r="AH25" s="52"/>
      <c r="AM25" s="3" t="str">
        <f t="shared" si="11"/>
        <v>W Open 2x</v>
      </c>
      <c r="AN25" s="3" t="str">
        <f t="shared" si="12"/>
        <v>Womens Open 2x</v>
      </c>
    </row>
    <row r="26" spans="1:40" s="4" customFormat="1" ht="12" customHeight="1">
      <c r="A26" s="71">
        <v>21</v>
      </c>
      <c r="B26" s="71" t="str">
        <f t="shared" si="2"/>
        <v>24 </v>
      </c>
      <c r="C26" s="73">
        <f t="shared" si="3"/>
        <v>0.3854166666666667</v>
      </c>
      <c r="D26" s="13">
        <f t="shared" si="4"/>
        <v>0.3993055555555556</v>
      </c>
      <c r="E26" s="14">
        <f t="shared" si="15"/>
        <v>0</v>
      </c>
      <c r="F26" s="15"/>
      <c r="G26" s="16">
        <v>6</v>
      </c>
      <c r="H26" s="12"/>
      <c r="I26" s="17">
        <f t="shared" si="6"/>
        <v>0.4375</v>
      </c>
      <c r="J26" s="18">
        <f t="shared" si="7"/>
        <v>0.4652777777777778</v>
      </c>
      <c r="K26" s="19" t="s">
        <v>47</v>
      </c>
      <c r="L26" s="46" t="s">
        <v>80</v>
      </c>
      <c r="M26" s="55">
        <f t="shared" si="8"/>
        <v>1</v>
      </c>
      <c r="N26" s="82">
        <f t="shared" si="9"/>
        <v>0.3333333333333333</v>
      </c>
      <c r="O26" s="20" t="s">
        <v>71</v>
      </c>
      <c r="P26" s="20" t="s">
        <v>6</v>
      </c>
      <c r="Q26" s="20"/>
      <c r="R26" s="20" t="s">
        <v>7</v>
      </c>
      <c r="S26" s="65">
        <f>SUM(M$3:M26)</f>
        <v>186</v>
      </c>
      <c r="T26" s="67">
        <f t="shared" si="0"/>
        <v>2</v>
      </c>
      <c r="U26" s="67">
        <f>SUM(T$3:T26)</f>
        <v>980</v>
      </c>
      <c r="V26" s="58">
        <v>0</v>
      </c>
      <c r="W26" s="58">
        <f t="shared" si="13"/>
        <v>0</v>
      </c>
      <c r="X26" s="22"/>
      <c r="Y26" s="22">
        <f t="shared" si="10"/>
      </c>
      <c r="Z26" s="116" t="s">
        <v>211</v>
      </c>
      <c r="AA26" s="107"/>
      <c r="AB26" s="108" t="s">
        <v>110</v>
      </c>
      <c r="AC26" s="117">
        <v>1</v>
      </c>
      <c r="AG26" s="52"/>
      <c r="AH26" s="52"/>
      <c r="AM26" s="3" t="str">
        <f t="shared" si="11"/>
        <v>W Master 2x</v>
      </c>
      <c r="AN26" s="3" t="str">
        <f t="shared" si="12"/>
        <v>Womens Masters 2x</v>
      </c>
    </row>
    <row r="27" spans="1:40" s="4" customFormat="1" ht="12" customHeight="1">
      <c r="A27" s="71">
        <v>22</v>
      </c>
      <c r="B27" s="71" t="str">
        <f t="shared" si="2"/>
        <v>25 </v>
      </c>
      <c r="C27" s="73">
        <f t="shared" si="3"/>
        <v>0.3888888888888889</v>
      </c>
      <c r="D27" s="13">
        <f t="shared" si="4"/>
        <v>0.4027777777777778</v>
      </c>
      <c r="E27" s="14">
        <f t="shared" si="15"/>
        <v>0.010416666666666666</v>
      </c>
      <c r="F27" s="15"/>
      <c r="G27" s="16">
        <v>2</v>
      </c>
      <c r="H27" s="24">
        <v>0.003472222222222222</v>
      </c>
      <c r="I27" s="17">
        <f t="shared" si="6"/>
        <v>0.4513888888888889</v>
      </c>
      <c r="J27" s="18">
        <f t="shared" si="7"/>
        <v>0.4791666666666667</v>
      </c>
      <c r="K27" s="19" t="s">
        <v>23</v>
      </c>
      <c r="L27" s="47"/>
      <c r="M27" s="55">
        <f t="shared" si="8"/>
        <v>42</v>
      </c>
      <c r="N27" s="82">
        <f t="shared" si="9"/>
        <v>14</v>
      </c>
      <c r="O27" s="20" t="s">
        <v>95</v>
      </c>
      <c r="P27" s="20" t="s">
        <v>5</v>
      </c>
      <c r="Q27" s="20"/>
      <c r="R27" s="20" t="s">
        <v>12</v>
      </c>
      <c r="S27" s="65">
        <f>SUM(M$3:M27)</f>
        <v>228</v>
      </c>
      <c r="T27" s="67">
        <f t="shared" si="0"/>
        <v>210</v>
      </c>
      <c r="U27" s="67">
        <f>SUM(T$3:T27)</f>
        <v>1190</v>
      </c>
      <c r="V27" s="58">
        <v>49</v>
      </c>
      <c r="W27" s="58">
        <f t="shared" si="13"/>
        <v>245</v>
      </c>
      <c r="X27" s="95">
        <f>U27-SUM(X$3:X26)</f>
        <v>258</v>
      </c>
      <c r="Y27" s="22">
        <f t="shared" si="10"/>
      </c>
      <c r="Z27" s="118" t="s">
        <v>212</v>
      </c>
      <c r="AA27" s="105">
        <v>0.4444444444444444</v>
      </c>
      <c r="AB27" s="106" t="s">
        <v>153</v>
      </c>
      <c r="AC27" s="119">
        <v>42</v>
      </c>
      <c r="AG27" s="52"/>
      <c r="AH27" s="52"/>
      <c r="AM27" s="3" t="str">
        <f t="shared" si="11"/>
        <v>M Junior 4+</v>
      </c>
      <c r="AN27" s="3" t="str">
        <f t="shared" si="12"/>
        <v>Mens Jr 4+</v>
      </c>
    </row>
    <row r="28" spans="1:40" s="4" customFormat="1" ht="12" customHeight="1">
      <c r="A28" s="71">
        <v>23</v>
      </c>
      <c r="B28" s="71" t="str">
        <f t="shared" si="2"/>
        <v>26 </v>
      </c>
      <c r="C28" s="73">
        <f t="shared" si="3"/>
        <v>0.4131944444444445</v>
      </c>
      <c r="D28" s="13">
        <f t="shared" si="4"/>
        <v>0.42708333333333337</v>
      </c>
      <c r="E28" s="14">
        <f t="shared" si="15"/>
        <v>0.003472222222222222</v>
      </c>
      <c r="F28" s="15"/>
      <c r="G28" s="16">
        <v>32</v>
      </c>
      <c r="H28" s="24">
        <v>0.013888888888888888</v>
      </c>
      <c r="I28" s="17">
        <f t="shared" si="6"/>
        <v>0.46875</v>
      </c>
      <c r="J28" s="18">
        <f t="shared" si="7"/>
        <v>0.4965277777777778</v>
      </c>
      <c r="K28" s="19" t="s">
        <v>24</v>
      </c>
      <c r="L28" s="47"/>
      <c r="M28" s="55">
        <f t="shared" si="8"/>
        <v>4</v>
      </c>
      <c r="N28" s="82">
        <f t="shared" si="9"/>
        <v>1.3333333333333333</v>
      </c>
      <c r="O28" s="20" t="s">
        <v>92</v>
      </c>
      <c r="P28" s="20" t="s">
        <v>5</v>
      </c>
      <c r="Q28" s="20"/>
      <c r="R28" s="20" t="s">
        <v>3</v>
      </c>
      <c r="S28" s="65">
        <f>SUM(M$3:M28)</f>
        <v>232</v>
      </c>
      <c r="T28" s="67">
        <f t="shared" si="0"/>
        <v>4</v>
      </c>
      <c r="U28" s="67">
        <f>SUM(T$3:T28)</f>
        <v>1194</v>
      </c>
      <c r="V28" s="58">
        <v>13</v>
      </c>
      <c r="W28" s="58">
        <f t="shared" si="13"/>
        <v>13</v>
      </c>
      <c r="X28" s="95"/>
      <c r="Y28" s="22">
        <f t="shared" si="10"/>
        <v>11</v>
      </c>
      <c r="Z28" s="116" t="s">
        <v>213</v>
      </c>
      <c r="AA28" s="110">
        <v>0.4583333333333333</v>
      </c>
      <c r="AB28" s="108" t="s">
        <v>154</v>
      </c>
      <c r="AC28" s="117">
        <v>4</v>
      </c>
      <c r="AG28" s="52"/>
      <c r="AH28" s="52"/>
      <c r="AM28" s="3" t="str">
        <f t="shared" si="11"/>
        <v>M Open 1x</v>
      </c>
      <c r="AN28" s="3" t="str">
        <f t="shared" si="12"/>
        <v>Mens Open 1x</v>
      </c>
    </row>
    <row r="29" spans="1:40" s="4" customFormat="1" ht="12" customHeight="1">
      <c r="A29" s="71">
        <v>24</v>
      </c>
      <c r="B29" s="71" t="str">
        <f t="shared" si="2"/>
        <v>27 </v>
      </c>
      <c r="C29" s="73">
        <f t="shared" si="3"/>
        <v>0.4166666666666667</v>
      </c>
      <c r="D29" s="13">
        <f t="shared" si="4"/>
        <v>0.4305555555555556</v>
      </c>
      <c r="E29" s="14">
        <f t="shared" si="15"/>
        <v>0</v>
      </c>
      <c r="F29" s="15"/>
      <c r="G29" s="16">
        <v>33</v>
      </c>
      <c r="H29" s="12"/>
      <c r="I29" s="17">
        <f t="shared" si="6"/>
        <v>0.46875</v>
      </c>
      <c r="J29" s="18">
        <f t="shared" si="7"/>
        <v>0.4965277777777778</v>
      </c>
      <c r="K29" s="19" t="s">
        <v>25</v>
      </c>
      <c r="L29" s="47"/>
      <c r="M29" s="55">
        <f t="shared" si="8"/>
        <v>5</v>
      </c>
      <c r="N29" s="82">
        <f t="shared" si="9"/>
        <v>1.6666666666666667</v>
      </c>
      <c r="O29" s="20" t="s">
        <v>92</v>
      </c>
      <c r="P29" s="20" t="s">
        <v>5</v>
      </c>
      <c r="Q29" s="20" t="s">
        <v>69</v>
      </c>
      <c r="R29" s="20" t="s">
        <v>3</v>
      </c>
      <c r="S29" s="65">
        <f>SUM(M$3:M29)</f>
        <v>237</v>
      </c>
      <c r="T29" s="67">
        <f t="shared" si="0"/>
        <v>5</v>
      </c>
      <c r="U29" s="67">
        <f>SUM(T$3:T29)</f>
        <v>1199</v>
      </c>
      <c r="V29" s="58">
        <v>4</v>
      </c>
      <c r="W29" s="58">
        <f t="shared" si="13"/>
        <v>4</v>
      </c>
      <c r="X29" s="22"/>
      <c r="Y29" s="22">
        <f t="shared" si="10"/>
      </c>
      <c r="Z29" s="118" t="s">
        <v>214</v>
      </c>
      <c r="AA29" s="104"/>
      <c r="AB29" s="106" t="s">
        <v>155</v>
      </c>
      <c r="AC29" s="119">
        <v>5</v>
      </c>
      <c r="AG29" s="52"/>
      <c r="AH29" s="52"/>
      <c r="AM29" s="3" t="str">
        <f t="shared" si="11"/>
        <v>M Ltwt 1x</v>
      </c>
      <c r="AN29" s="3" t="str">
        <f t="shared" si="12"/>
        <v>Mens Ltwt 1x</v>
      </c>
    </row>
    <row r="30" spans="1:40" s="4" customFormat="1" ht="12" customHeight="1">
      <c r="A30" s="71">
        <v>25</v>
      </c>
      <c r="B30" s="71" t="str">
        <f t="shared" si="2"/>
        <v>28 </v>
      </c>
      <c r="C30" s="73">
        <f t="shared" si="3"/>
        <v>0.4166666666666667</v>
      </c>
      <c r="D30" s="13">
        <f t="shared" si="4"/>
        <v>0.4305555555555556</v>
      </c>
      <c r="E30" s="14">
        <f t="shared" si="15"/>
        <v>0</v>
      </c>
      <c r="F30" s="15"/>
      <c r="G30" s="16">
        <v>34</v>
      </c>
      <c r="H30" s="12"/>
      <c r="I30" s="17">
        <f t="shared" si="6"/>
        <v>0.46875</v>
      </c>
      <c r="J30" s="18">
        <f t="shared" si="7"/>
        <v>0.4965277777777778</v>
      </c>
      <c r="K30" s="19" t="s">
        <v>26</v>
      </c>
      <c r="L30" s="47"/>
      <c r="M30" s="55">
        <f t="shared" si="8"/>
        <v>4</v>
      </c>
      <c r="N30" s="82">
        <f t="shared" si="9"/>
        <v>1.3333333333333333</v>
      </c>
      <c r="O30" s="20" t="s">
        <v>92</v>
      </c>
      <c r="P30" s="20" t="s">
        <v>5</v>
      </c>
      <c r="Q30" s="20"/>
      <c r="R30" s="20" t="s">
        <v>13</v>
      </c>
      <c r="S30" s="65">
        <f>SUM(M$3:M30)</f>
        <v>241</v>
      </c>
      <c r="T30" s="67">
        <f t="shared" si="0"/>
        <v>4</v>
      </c>
      <c r="U30" s="67">
        <f>SUM(T$3:T30)</f>
        <v>1203</v>
      </c>
      <c r="V30" s="58">
        <v>8</v>
      </c>
      <c r="W30" s="58">
        <f t="shared" si="13"/>
        <v>8</v>
      </c>
      <c r="X30" s="22"/>
      <c r="Y30" s="22">
        <f t="shared" si="10"/>
      </c>
      <c r="Z30" s="116" t="s">
        <v>215</v>
      </c>
      <c r="AA30" s="107"/>
      <c r="AB30" s="108" t="s">
        <v>156</v>
      </c>
      <c r="AC30" s="117">
        <v>4</v>
      </c>
      <c r="AG30" s="52"/>
      <c r="AH30" s="52"/>
      <c r="AM30" s="3" t="str">
        <f t="shared" si="11"/>
        <v>M Club 1x</v>
      </c>
      <c r="AN30" s="3" t="str">
        <f t="shared" si="12"/>
        <v>Mens Club 1x</v>
      </c>
    </row>
    <row r="31" spans="1:40" s="4" customFormat="1" ht="12" customHeight="1">
      <c r="A31" s="71">
        <v>26</v>
      </c>
      <c r="B31" s="71" t="str">
        <f t="shared" si="2"/>
        <v>29 </v>
      </c>
      <c r="C31" s="73">
        <f t="shared" si="3"/>
        <v>0.4166666666666667</v>
      </c>
      <c r="D31" s="13">
        <f t="shared" si="4"/>
        <v>0.4305555555555556</v>
      </c>
      <c r="E31" s="14">
        <f t="shared" si="15"/>
        <v>0</v>
      </c>
      <c r="F31" s="15"/>
      <c r="G31" s="16">
        <v>35</v>
      </c>
      <c r="H31" s="12"/>
      <c r="I31" s="17">
        <f t="shared" si="6"/>
        <v>0.46875</v>
      </c>
      <c r="J31" s="18">
        <f t="shared" si="7"/>
        <v>0.4965277777777778</v>
      </c>
      <c r="K31" s="19" t="s">
        <v>27</v>
      </c>
      <c r="L31" s="47"/>
      <c r="M31" s="55">
        <f t="shared" si="8"/>
        <v>11</v>
      </c>
      <c r="N31" s="82">
        <f t="shared" si="9"/>
        <v>3.6666666666666665</v>
      </c>
      <c r="O31" s="20" t="s">
        <v>92</v>
      </c>
      <c r="P31" s="20" t="s">
        <v>5</v>
      </c>
      <c r="Q31" s="20"/>
      <c r="R31" s="20" t="s">
        <v>2</v>
      </c>
      <c r="S31" s="65">
        <f>SUM(M$3:M31)</f>
        <v>252</v>
      </c>
      <c r="T31" s="67">
        <f t="shared" si="0"/>
        <v>11</v>
      </c>
      <c r="U31" s="67">
        <f>SUM(T$3:T31)</f>
        <v>1214</v>
      </c>
      <c r="V31" s="58">
        <v>10</v>
      </c>
      <c r="W31" s="58">
        <f t="shared" si="13"/>
        <v>10</v>
      </c>
      <c r="X31" s="22"/>
      <c r="Y31" s="22">
        <f t="shared" si="10"/>
      </c>
      <c r="Z31" s="118" t="s">
        <v>216</v>
      </c>
      <c r="AA31" s="104"/>
      <c r="AB31" s="106" t="s">
        <v>157</v>
      </c>
      <c r="AC31" s="119">
        <v>11</v>
      </c>
      <c r="AG31" s="52"/>
      <c r="AH31" s="52"/>
      <c r="AM31" s="3" t="str">
        <f t="shared" si="11"/>
        <v>M Novice 1x</v>
      </c>
      <c r="AN31" s="3" t="str">
        <f t="shared" si="12"/>
        <v>Mens Novice 1x</v>
      </c>
    </row>
    <row r="32" spans="1:40" s="4" customFormat="1" ht="12" customHeight="1">
      <c r="A32" s="71">
        <v>27</v>
      </c>
      <c r="B32" s="71" t="str">
        <f t="shared" si="2"/>
        <v>30 </v>
      </c>
      <c r="C32" s="73">
        <f t="shared" si="3"/>
        <v>0.4305555555555556</v>
      </c>
      <c r="D32" s="13">
        <f t="shared" si="4"/>
        <v>0.4444444444444445</v>
      </c>
      <c r="E32" s="14">
        <f t="shared" si="15"/>
        <v>0</v>
      </c>
      <c r="F32" s="15"/>
      <c r="G32" s="16">
        <v>3</v>
      </c>
      <c r="H32" s="24">
        <v>0.013888888888888888</v>
      </c>
      <c r="I32" s="17">
        <f t="shared" si="6"/>
        <v>0.4826388888888889</v>
      </c>
      <c r="J32" s="18">
        <f t="shared" si="7"/>
        <v>0.5104166666666666</v>
      </c>
      <c r="K32" s="19" t="s">
        <v>45</v>
      </c>
      <c r="L32" s="47"/>
      <c r="M32" s="55">
        <f t="shared" si="8"/>
        <v>6</v>
      </c>
      <c r="N32" s="82">
        <f t="shared" si="9"/>
        <v>2</v>
      </c>
      <c r="O32" s="20" t="s">
        <v>95</v>
      </c>
      <c r="P32" s="21" t="s">
        <v>6</v>
      </c>
      <c r="Q32" s="21"/>
      <c r="R32" s="21" t="s">
        <v>2</v>
      </c>
      <c r="S32" s="65">
        <f>SUM(M$3:M32)</f>
        <v>258</v>
      </c>
      <c r="T32" s="67">
        <f t="shared" si="0"/>
        <v>30</v>
      </c>
      <c r="U32" s="67">
        <f>SUM(T$3:T32)</f>
        <v>1244</v>
      </c>
      <c r="V32" s="58">
        <v>5</v>
      </c>
      <c r="W32" s="58">
        <f t="shared" si="13"/>
        <v>25</v>
      </c>
      <c r="X32" s="22"/>
      <c r="Y32" s="22">
        <f t="shared" si="10"/>
      </c>
      <c r="Z32" s="116" t="s">
        <v>217</v>
      </c>
      <c r="AA32" s="110">
        <v>0.46527777777777773</v>
      </c>
      <c r="AB32" s="108" t="s">
        <v>158</v>
      </c>
      <c r="AC32" s="117">
        <v>6</v>
      </c>
      <c r="AG32" s="52"/>
      <c r="AH32" s="52"/>
      <c r="AM32" s="3" t="str">
        <f t="shared" si="11"/>
        <v>W Novice 4+</v>
      </c>
      <c r="AN32" s="3" t="str">
        <f t="shared" si="12"/>
        <v>Womens Novice 4+</v>
      </c>
    </row>
    <row r="33" spans="1:40" s="4" customFormat="1" ht="12" customHeight="1">
      <c r="A33" s="71">
        <v>28</v>
      </c>
      <c r="B33" s="71" t="str">
        <f t="shared" si="2"/>
        <v>31 </v>
      </c>
      <c r="C33" s="73">
        <f t="shared" si="3"/>
        <v>0.4305555555555556</v>
      </c>
      <c r="D33" s="13">
        <f t="shared" si="4"/>
        <v>0.4444444444444445</v>
      </c>
      <c r="E33" s="14">
        <f t="shared" si="15"/>
        <v>0.010416666666666666</v>
      </c>
      <c r="F33" s="15"/>
      <c r="G33" s="16">
        <v>4</v>
      </c>
      <c r="H33" s="24"/>
      <c r="I33" s="17">
        <f t="shared" si="6"/>
        <v>0.4930555555555556</v>
      </c>
      <c r="J33" s="18">
        <f t="shared" si="7"/>
        <v>0.5208333333333334</v>
      </c>
      <c r="K33" s="19" t="s">
        <v>57</v>
      </c>
      <c r="L33" s="47"/>
      <c r="M33" s="55">
        <f t="shared" si="8"/>
        <v>42</v>
      </c>
      <c r="N33" s="82">
        <f t="shared" si="9"/>
        <v>14</v>
      </c>
      <c r="O33" s="20" t="s">
        <v>95</v>
      </c>
      <c r="P33" s="20" t="s">
        <v>6</v>
      </c>
      <c r="Q33" s="20"/>
      <c r="R33" s="20" t="s">
        <v>1</v>
      </c>
      <c r="S33" s="65">
        <f>SUM(M$3:M33)</f>
        <v>300</v>
      </c>
      <c r="T33" s="67">
        <f t="shared" si="0"/>
        <v>210</v>
      </c>
      <c r="U33" s="67">
        <f>SUM(T$3:T33)</f>
        <v>1454</v>
      </c>
      <c r="V33" s="58">
        <v>39</v>
      </c>
      <c r="W33" s="58">
        <f t="shared" si="13"/>
        <v>195</v>
      </c>
      <c r="X33" s="22"/>
      <c r="Y33" s="22">
        <f t="shared" si="10"/>
      </c>
      <c r="Z33" s="118" t="s">
        <v>218</v>
      </c>
      <c r="AA33" s="105">
        <v>0.4756944444444444</v>
      </c>
      <c r="AB33" s="106" t="s">
        <v>159</v>
      </c>
      <c r="AC33" s="119">
        <v>42</v>
      </c>
      <c r="AG33" s="52"/>
      <c r="AH33" s="52"/>
      <c r="AM33" s="3" t="str">
        <f t="shared" si="11"/>
        <v>W Junior 4+ (HS)</v>
      </c>
      <c r="AN33" s="3" t="str">
        <f t="shared" si="12"/>
        <v>Womens Jr 4+ (HS only)</v>
      </c>
    </row>
    <row r="34" spans="1:40" s="5" customFormat="1" ht="12" customHeight="1">
      <c r="A34" s="71">
        <v>34</v>
      </c>
      <c r="B34" s="71" t="str">
        <f t="shared" si="2"/>
        <v>32 </v>
      </c>
      <c r="C34" s="73">
        <f t="shared" si="3"/>
        <v>0.4444444444444445</v>
      </c>
      <c r="D34" s="13">
        <f>C34+(20/1440)</f>
        <v>0.45833333333333337</v>
      </c>
      <c r="E34" s="14">
        <f t="shared" si="15"/>
        <v>0.003472222222222222</v>
      </c>
      <c r="F34" s="15"/>
      <c r="G34" s="16">
        <v>26</v>
      </c>
      <c r="H34" s="24">
        <v>0.003472222222222222</v>
      </c>
      <c r="I34" s="17">
        <f t="shared" si="6"/>
        <v>0.5</v>
      </c>
      <c r="J34" s="18">
        <f>I34+(40/1440)</f>
        <v>0.5277777777777778</v>
      </c>
      <c r="K34" s="19" t="s">
        <v>54</v>
      </c>
      <c r="L34" s="46" t="s">
        <v>80</v>
      </c>
      <c r="M34" s="55">
        <f>AC34</f>
        <v>6</v>
      </c>
      <c r="N34" s="82">
        <f t="shared" si="9"/>
        <v>2</v>
      </c>
      <c r="O34" s="20" t="s">
        <v>95</v>
      </c>
      <c r="P34" s="20" t="s">
        <v>6</v>
      </c>
      <c r="Q34" s="20"/>
      <c r="R34" s="20" t="s">
        <v>7</v>
      </c>
      <c r="S34" s="65">
        <f>SUM(M$3:M34)</f>
        <v>306</v>
      </c>
      <c r="T34" s="67">
        <f>M34*VLOOKUP(O34,BOATCLASS,2)</f>
        <v>30</v>
      </c>
      <c r="U34" s="67">
        <f>SUM(T$3:T34)</f>
        <v>1484</v>
      </c>
      <c r="V34" s="58">
        <v>10</v>
      </c>
      <c r="W34" s="58">
        <f t="shared" si="13"/>
        <v>50</v>
      </c>
      <c r="X34" s="22"/>
      <c r="Y34" s="22">
        <f t="shared" si="10"/>
        <v>12</v>
      </c>
      <c r="Z34" s="116" t="s">
        <v>219</v>
      </c>
      <c r="AA34" s="107"/>
      <c r="AB34" s="108" t="s">
        <v>160</v>
      </c>
      <c r="AC34" s="117">
        <v>6</v>
      </c>
      <c r="AG34" s="53"/>
      <c r="AH34" s="53"/>
      <c r="AM34" s="3" t="str">
        <f t="shared" si="11"/>
        <v>W Masters 4+</v>
      </c>
      <c r="AN34" s="3" t="str">
        <f t="shared" si="12"/>
        <v>Womens Masters 4+</v>
      </c>
    </row>
    <row r="35" spans="1:40" s="5" customFormat="1" ht="12" customHeight="1">
      <c r="A35" s="71">
        <v>29</v>
      </c>
      <c r="B35" s="71" t="str">
        <f t="shared" si="2"/>
        <v>33 </v>
      </c>
      <c r="C35" s="73">
        <f t="shared" si="3"/>
        <v>0.4548611111111111</v>
      </c>
      <c r="D35" s="13">
        <f t="shared" si="4"/>
        <v>0.46875</v>
      </c>
      <c r="E35" s="14">
        <f t="shared" si="15"/>
        <v>0</v>
      </c>
      <c r="F35" s="15"/>
      <c r="G35" s="16">
        <v>30</v>
      </c>
      <c r="H35" s="24">
        <v>0.006944444444444444</v>
      </c>
      <c r="I35" s="17">
        <f t="shared" si="6"/>
        <v>0.5069444444444444</v>
      </c>
      <c r="J35" s="18">
        <f t="shared" si="7"/>
        <v>0.5347222222222222</v>
      </c>
      <c r="K35" s="19" t="s">
        <v>33</v>
      </c>
      <c r="L35" s="48"/>
      <c r="M35" s="55">
        <f t="shared" si="8"/>
        <v>4</v>
      </c>
      <c r="N35" s="82">
        <f t="shared" si="9"/>
        <v>1.3333333333333333</v>
      </c>
      <c r="O35" s="20" t="s">
        <v>70</v>
      </c>
      <c r="P35" s="20" t="s">
        <v>5</v>
      </c>
      <c r="Q35" s="20"/>
      <c r="R35" s="20" t="s">
        <v>3</v>
      </c>
      <c r="S35" s="65">
        <f>SUM(M$3:M35)</f>
        <v>310</v>
      </c>
      <c r="T35" s="67">
        <f t="shared" si="0"/>
        <v>16</v>
      </c>
      <c r="U35" s="67">
        <f>SUM(T$3:T35)</f>
        <v>1500</v>
      </c>
      <c r="V35" s="58">
        <v>2</v>
      </c>
      <c r="W35" s="58">
        <f t="shared" si="13"/>
        <v>8</v>
      </c>
      <c r="X35" s="95">
        <f>U35-SUM(X$3:X34)</f>
        <v>310</v>
      </c>
      <c r="Y35" s="22">
        <f t="shared" si="10"/>
      </c>
      <c r="Z35" s="118" t="s">
        <v>220</v>
      </c>
      <c r="AA35" s="105">
        <v>0.4895833333333333</v>
      </c>
      <c r="AB35" s="106" t="s">
        <v>161</v>
      </c>
      <c r="AC35" s="119">
        <v>4</v>
      </c>
      <c r="AG35" s="53"/>
      <c r="AH35" s="53"/>
      <c r="AM35" s="3" t="str">
        <f t="shared" si="11"/>
        <v>M 4x</v>
      </c>
      <c r="AN35" s="3" t="str">
        <f t="shared" si="12"/>
        <v>Mens 4x</v>
      </c>
    </row>
    <row r="36" spans="1:40" s="5" customFormat="1" ht="12" customHeight="1">
      <c r="A36" s="71">
        <v>30</v>
      </c>
      <c r="B36" s="71" t="str">
        <f t="shared" si="2"/>
        <v>34 </v>
      </c>
      <c r="C36" s="73">
        <f t="shared" si="3"/>
        <v>0.4618055555555555</v>
      </c>
      <c r="D36" s="13">
        <f t="shared" si="4"/>
        <v>0.4756944444444444</v>
      </c>
      <c r="E36" s="14">
        <f t="shared" si="15"/>
        <v>0</v>
      </c>
      <c r="F36" s="33"/>
      <c r="G36" s="39">
        <v>28</v>
      </c>
      <c r="H36" s="61">
        <v>0.006944444444444444</v>
      </c>
      <c r="I36" s="17">
        <f t="shared" si="6"/>
        <v>0.5138888888888888</v>
      </c>
      <c r="J36" s="18">
        <f t="shared" si="7"/>
        <v>0.5416666666666666</v>
      </c>
      <c r="K36" s="19" t="s">
        <v>30</v>
      </c>
      <c r="L36" s="47"/>
      <c r="M36" s="55">
        <f t="shared" si="8"/>
        <v>16</v>
      </c>
      <c r="N36" s="82">
        <f t="shared" si="9"/>
        <v>5.333333333333333</v>
      </c>
      <c r="O36" s="20" t="s">
        <v>94</v>
      </c>
      <c r="P36" s="21" t="s">
        <v>5</v>
      </c>
      <c r="Q36" s="21"/>
      <c r="R36" s="21" t="s">
        <v>13</v>
      </c>
      <c r="S36" s="65">
        <f>SUM(M$3:M36)</f>
        <v>326</v>
      </c>
      <c r="T36" s="67">
        <f t="shared" si="0"/>
        <v>144</v>
      </c>
      <c r="U36" s="67">
        <f>SUM(T$3:T36)</f>
        <v>1644</v>
      </c>
      <c r="V36" s="58">
        <v>15</v>
      </c>
      <c r="W36" s="58">
        <f t="shared" si="13"/>
        <v>135</v>
      </c>
      <c r="X36" s="40"/>
      <c r="Y36" s="22">
        <f t="shared" si="10"/>
      </c>
      <c r="Z36" s="116" t="s">
        <v>221</v>
      </c>
      <c r="AA36" s="110">
        <v>0.49652777777777773</v>
      </c>
      <c r="AB36" s="108" t="s">
        <v>162</v>
      </c>
      <c r="AC36" s="117">
        <v>16</v>
      </c>
      <c r="AG36" s="53"/>
      <c r="AH36" s="53"/>
      <c r="AM36" s="3" t="str">
        <f t="shared" si="11"/>
        <v>M Club 8+</v>
      </c>
      <c r="AN36" s="3" t="str">
        <f t="shared" si="12"/>
        <v>Mens Club 8+</v>
      </c>
    </row>
    <row r="37" spans="1:40" s="5" customFormat="1" ht="12" customHeight="1">
      <c r="A37" s="71">
        <v>31</v>
      </c>
      <c r="B37" s="71" t="str">
        <f t="shared" si="2"/>
        <v>35 </v>
      </c>
      <c r="C37" s="73">
        <f t="shared" si="3"/>
        <v>0.4618055555555555</v>
      </c>
      <c r="D37" s="13">
        <f t="shared" si="4"/>
        <v>0.4756944444444444</v>
      </c>
      <c r="E37" s="14">
        <f t="shared" si="15"/>
        <v>0</v>
      </c>
      <c r="F37" s="15"/>
      <c r="G37" s="16">
        <v>20</v>
      </c>
      <c r="H37" s="24"/>
      <c r="I37" s="17">
        <f t="shared" si="6"/>
        <v>0.5138888888888888</v>
      </c>
      <c r="J37" s="18">
        <f t="shared" si="7"/>
        <v>0.5416666666666666</v>
      </c>
      <c r="K37" s="19" t="s">
        <v>63</v>
      </c>
      <c r="L37" s="47"/>
      <c r="M37" s="55">
        <f t="shared" si="8"/>
        <v>18</v>
      </c>
      <c r="N37" s="82">
        <f t="shared" si="9"/>
        <v>6</v>
      </c>
      <c r="O37" s="20" t="s">
        <v>94</v>
      </c>
      <c r="P37" s="20" t="s">
        <v>6</v>
      </c>
      <c r="Q37" s="20"/>
      <c r="R37" s="20" t="s">
        <v>13</v>
      </c>
      <c r="S37" s="65">
        <f>SUM(M$3:M37)</f>
        <v>344</v>
      </c>
      <c r="T37" s="67">
        <f t="shared" si="0"/>
        <v>162</v>
      </c>
      <c r="U37" s="67">
        <f>SUM(T$3:T37)</f>
        <v>1806</v>
      </c>
      <c r="V37" s="58">
        <v>19</v>
      </c>
      <c r="W37" s="58">
        <f t="shared" si="13"/>
        <v>171</v>
      </c>
      <c r="X37" s="22"/>
      <c r="Y37" s="22">
        <f t="shared" si="10"/>
      </c>
      <c r="Z37" s="118" t="s">
        <v>222</v>
      </c>
      <c r="AA37" s="104"/>
      <c r="AB37" s="106" t="s">
        <v>163</v>
      </c>
      <c r="AC37" s="119">
        <v>18</v>
      </c>
      <c r="AG37" s="53"/>
      <c r="AH37" s="53"/>
      <c r="AM37" s="3" t="str">
        <f t="shared" si="11"/>
        <v>W Club 8+  **</v>
      </c>
      <c r="AN37" s="3" t="str">
        <f t="shared" si="12"/>
        <v>Womens Club 8+</v>
      </c>
    </row>
    <row r="38" spans="1:40" s="5" customFormat="1" ht="12" customHeight="1">
      <c r="A38" s="71">
        <v>32</v>
      </c>
      <c r="B38" s="71" t="str">
        <f t="shared" si="2"/>
        <v>36 </v>
      </c>
      <c r="C38" s="73">
        <f t="shared" si="3"/>
        <v>0.4618055555555555</v>
      </c>
      <c r="D38" s="13">
        <f t="shared" si="4"/>
        <v>0.4756944444444444</v>
      </c>
      <c r="E38" s="14">
        <f t="shared" si="15"/>
        <v>0</v>
      </c>
      <c r="F38" s="15"/>
      <c r="G38" s="16">
        <v>22</v>
      </c>
      <c r="H38" s="12"/>
      <c r="I38" s="17">
        <f t="shared" si="6"/>
        <v>0.5138888888888888</v>
      </c>
      <c r="J38" s="18">
        <f t="shared" si="7"/>
        <v>0.5416666666666666</v>
      </c>
      <c r="K38" s="19" t="s">
        <v>15</v>
      </c>
      <c r="L38" s="46" t="s">
        <v>80</v>
      </c>
      <c r="M38" s="55">
        <f t="shared" si="8"/>
        <v>2</v>
      </c>
      <c r="N38" s="82">
        <f t="shared" si="9"/>
        <v>0.6666666666666666</v>
      </c>
      <c r="O38" s="20" t="s">
        <v>94</v>
      </c>
      <c r="P38" s="20" t="s">
        <v>8</v>
      </c>
      <c r="Q38" s="20"/>
      <c r="R38" s="20" t="s">
        <v>3</v>
      </c>
      <c r="S38" s="65">
        <f>SUM(M$3:M38)</f>
        <v>346</v>
      </c>
      <c r="T38" s="67">
        <f t="shared" si="0"/>
        <v>18</v>
      </c>
      <c r="U38" s="67">
        <f>SUM(T$3:T38)</f>
        <v>1824</v>
      </c>
      <c r="V38" s="58">
        <v>2</v>
      </c>
      <c r="W38" s="58">
        <f t="shared" si="13"/>
        <v>18</v>
      </c>
      <c r="X38" s="22"/>
      <c r="Y38" s="22">
        <f t="shared" si="10"/>
      </c>
      <c r="Z38" s="116" t="s">
        <v>223</v>
      </c>
      <c r="AA38" s="107"/>
      <c r="AB38" s="108" t="s">
        <v>164</v>
      </c>
      <c r="AC38" s="117">
        <v>2</v>
      </c>
      <c r="AG38" s="53"/>
      <c r="AH38" s="53"/>
      <c r="AM38" s="3" t="str">
        <f t="shared" si="11"/>
        <v>Mixed 8+</v>
      </c>
      <c r="AN38" s="3" t="str">
        <f t="shared" si="12"/>
        <v>Mixed Masters 8+</v>
      </c>
    </row>
    <row r="39" spans="1:40" s="5" customFormat="1" ht="12" customHeight="1">
      <c r="A39" s="71">
        <v>33</v>
      </c>
      <c r="B39" s="71" t="str">
        <f t="shared" si="2"/>
        <v>37 </v>
      </c>
      <c r="C39" s="73">
        <f t="shared" si="3"/>
        <v>0.46874999999999994</v>
      </c>
      <c r="D39" s="13">
        <f t="shared" si="4"/>
        <v>0.48263888888888884</v>
      </c>
      <c r="E39" s="14">
        <f t="shared" si="15"/>
        <v>0</v>
      </c>
      <c r="F39" s="15"/>
      <c r="G39" s="16">
        <v>25</v>
      </c>
      <c r="H39" s="24">
        <v>0.006944444444444444</v>
      </c>
      <c r="I39" s="17">
        <f t="shared" si="6"/>
        <v>0.5208333333333333</v>
      </c>
      <c r="J39" s="18">
        <f t="shared" si="7"/>
        <v>0.548611111111111</v>
      </c>
      <c r="K39" s="19" t="s">
        <v>53</v>
      </c>
      <c r="L39" s="46" t="s">
        <v>80</v>
      </c>
      <c r="M39" s="55">
        <f t="shared" si="8"/>
        <v>5</v>
      </c>
      <c r="N39" s="82">
        <f t="shared" si="9"/>
        <v>1.6666666666666667</v>
      </c>
      <c r="O39" s="20" t="s">
        <v>95</v>
      </c>
      <c r="P39" s="20" t="s">
        <v>5</v>
      </c>
      <c r="Q39" s="20"/>
      <c r="R39" s="20" t="s">
        <v>7</v>
      </c>
      <c r="S39" s="65">
        <f>SUM(M$3:M39)</f>
        <v>351</v>
      </c>
      <c r="T39" s="67">
        <f t="shared" si="0"/>
        <v>25</v>
      </c>
      <c r="U39" s="67">
        <f>SUM(T$3:T39)</f>
        <v>1849</v>
      </c>
      <c r="V39" s="58">
        <v>8</v>
      </c>
      <c r="W39" s="58">
        <f t="shared" si="13"/>
        <v>40</v>
      </c>
      <c r="X39" s="22"/>
      <c r="Y39" s="22">
        <f t="shared" si="10"/>
      </c>
      <c r="Z39" s="118" t="s">
        <v>224</v>
      </c>
      <c r="AA39" s="105">
        <v>0.5034722222222222</v>
      </c>
      <c r="AB39" s="106" t="s">
        <v>165</v>
      </c>
      <c r="AC39" s="119">
        <v>5</v>
      </c>
      <c r="AG39" s="53"/>
      <c r="AH39" s="53"/>
      <c r="AM39" s="3" t="str">
        <f t="shared" si="11"/>
        <v>M Masters 4+</v>
      </c>
      <c r="AN39" s="3" t="str">
        <f t="shared" si="12"/>
        <v>Mens Masters 4+</v>
      </c>
    </row>
    <row r="40" spans="1:40" s="5" customFormat="1" ht="12" customHeight="1">
      <c r="A40" s="71">
        <v>35</v>
      </c>
      <c r="B40" s="71" t="str">
        <f t="shared" si="2"/>
        <v>38 </v>
      </c>
      <c r="C40" s="73">
        <f t="shared" si="3"/>
        <v>0.46874999999999994</v>
      </c>
      <c r="D40" s="13">
        <f t="shared" si="4"/>
        <v>0.48263888888888884</v>
      </c>
      <c r="E40" s="14">
        <f t="shared" si="15"/>
        <v>0</v>
      </c>
      <c r="F40" s="15"/>
      <c r="G40" s="16">
        <v>21</v>
      </c>
      <c r="H40" s="24"/>
      <c r="I40" s="17">
        <f t="shared" si="6"/>
        <v>0.5208333333333333</v>
      </c>
      <c r="J40" s="18">
        <f t="shared" si="7"/>
        <v>0.548611111111111</v>
      </c>
      <c r="K40" s="19" t="s">
        <v>9</v>
      </c>
      <c r="L40" s="46" t="s">
        <v>80</v>
      </c>
      <c r="M40" s="55">
        <f t="shared" si="8"/>
        <v>3</v>
      </c>
      <c r="N40" s="82">
        <f t="shared" si="9"/>
        <v>1</v>
      </c>
      <c r="O40" s="20" t="s">
        <v>71</v>
      </c>
      <c r="P40" s="27" t="s">
        <v>8</v>
      </c>
      <c r="Q40" s="27"/>
      <c r="R40" s="27" t="s">
        <v>3</v>
      </c>
      <c r="S40" s="65">
        <f>SUM(M$3:M40)</f>
        <v>354</v>
      </c>
      <c r="T40" s="67">
        <f t="shared" si="0"/>
        <v>6</v>
      </c>
      <c r="U40" s="67">
        <f>SUM(T$3:T40)</f>
        <v>1855</v>
      </c>
      <c r="V40" s="58">
        <v>3</v>
      </c>
      <c r="W40" s="58">
        <f t="shared" si="13"/>
        <v>6</v>
      </c>
      <c r="X40" s="22"/>
      <c r="Y40" s="22">
        <f t="shared" si="10"/>
      </c>
      <c r="Z40" s="116" t="s">
        <v>225</v>
      </c>
      <c r="AA40" s="107"/>
      <c r="AB40" s="108" t="s">
        <v>9</v>
      </c>
      <c r="AC40" s="117">
        <v>3</v>
      </c>
      <c r="AG40" s="53"/>
      <c r="AH40" s="53"/>
      <c r="AM40" s="3" t="str">
        <f t="shared" si="11"/>
        <v>Mixed 2x</v>
      </c>
      <c r="AN40" s="3" t="str">
        <f t="shared" si="12"/>
        <v>Mixed 2x</v>
      </c>
    </row>
    <row r="41" spans="1:40" s="4" customFormat="1" ht="12" customHeight="1">
      <c r="A41" s="71">
        <v>36</v>
      </c>
      <c r="B41" s="71" t="str">
        <f t="shared" si="2"/>
        <v>39 </v>
      </c>
      <c r="C41" s="73">
        <f t="shared" si="3"/>
        <v>0.46874999999999994</v>
      </c>
      <c r="D41" s="13">
        <f t="shared" si="4"/>
        <v>0.48263888888888884</v>
      </c>
      <c r="E41" s="14">
        <f t="shared" si="15"/>
        <v>0</v>
      </c>
      <c r="F41" s="15"/>
      <c r="G41" s="16">
        <v>36</v>
      </c>
      <c r="H41" s="24"/>
      <c r="I41" s="17">
        <f t="shared" si="6"/>
        <v>0.5208333333333333</v>
      </c>
      <c r="J41" s="18">
        <f t="shared" si="7"/>
        <v>0.548611111111111</v>
      </c>
      <c r="K41" s="19" t="s">
        <v>48</v>
      </c>
      <c r="L41" s="46"/>
      <c r="M41" s="55">
        <f t="shared" si="8"/>
        <v>1</v>
      </c>
      <c r="N41" s="82">
        <f t="shared" si="9"/>
        <v>0.3333333333333333</v>
      </c>
      <c r="O41" s="20" t="s">
        <v>92</v>
      </c>
      <c r="P41" s="20" t="s">
        <v>6</v>
      </c>
      <c r="Q41" s="20"/>
      <c r="R41" s="20" t="s">
        <v>3</v>
      </c>
      <c r="S41" s="65">
        <f>SUM(M$3:M41)</f>
        <v>355</v>
      </c>
      <c r="T41" s="67">
        <f t="shared" si="0"/>
        <v>1</v>
      </c>
      <c r="U41" s="67">
        <f>SUM(T$3:T41)</f>
        <v>1856</v>
      </c>
      <c r="V41" s="58">
        <v>2</v>
      </c>
      <c r="W41" s="58">
        <f t="shared" si="13"/>
        <v>2</v>
      </c>
      <c r="X41" s="22"/>
      <c r="Y41" s="22">
        <f t="shared" si="10"/>
      </c>
      <c r="Z41" s="118" t="s">
        <v>226</v>
      </c>
      <c r="AA41" s="104"/>
      <c r="AB41" s="106" t="s">
        <v>166</v>
      </c>
      <c r="AC41" s="119">
        <v>1</v>
      </c>
      <c r="AG41" s="52"/>
      <c r="AH41" s="52"/>
      <c r="AM41" s="3" t="str">
        <f t="shared" si="11"/>
        <v>W Open 1x</v>
      </c>
      <c r="AN41" s="3" t="str">
        <f t="shared" si="12"/>
        <v>Womens Open 1x</v>
      </c>
    </row>
    <row r="42" spans="1:40" s="6" customFormat="1" ht="12" customHeight="1">
      <c r="A42" s="71">
        <v>37</v>
      </c>
      <c r="B42" s="71" t="str">
        <f t="shared" si="2"/>
        <v>40 </v>
      </c>
      <c r="C42" s="73">
        <f t="shared" si="3"/>
        <v>0.46874999999999994</v>
      </c>
      <c r="D42" s="13">
        <f t="shared" si="4"/>
        <v>0.48263888888888884</v>
      </c>
      <c r="E42" s="14">
        <f t="shared" si="15"/>
        <v>0</v>
      </c>
      <c r="F42" s="15"/>
      <c r="G42" s="16">
        <v>37</v>
      </c>
      <c r="H42" s="12"/>
      <c r="I42" s="17">
        <f t="shared" si="6"/>
        <v>0.5208333333333333</v>
      </c>
      <c r="J42" s="18">
        <f t="shared" si="7"/>
        <v>0.548611111111111</v>
      </c>
      <c r="K42" s="19" t="s">
        <v>60</v>
      </c>
      <c r="L42" s="46"/>
      <c r="M42" s="55">
        <f t="shared" si="8"/>
        <v>3</v>
      </c>
      <c r="N42" s="82">
        <f t="shared" si="9"/>
        <v>1</v>
      </c>
      <c r="O42" s="20" t="s">
        <v>92</v>
      </c>
      <c r="P42" s="20" t="s">
        <v>6</v>
      </c>
      <c r="Q42" s="20" t="s">
        <v>69</v>
      </c>
      <c r="R42" s="20" t="s">
        <v>3</v>
      </c>
      <c r="S42" s="65">
        <f>SUM(M$3:M42)</f>
        <v>358</v>
      </c>
      <c r="T42" s="67">
        <f t="shared" si="0"/>
        <v>3</v>
      </c>
      <c r="U42" s="67">
        <f>SUM(T$3:T42)</f>
        <v>1859</v>
      </c>
      <c r="V42" s="58">
        <v>5</v>
      </c>
      <c r="W42" s="58">
        <f t="shared" si="13"/>
        <v>5</v>
      </c>
      <c r="X42" s="22"/>
      <c r="Y42" s="22">
        <f t="shared" si="10"/>
      </c>
      <c r="Z42" s="116" t="s">
        <v>227</v>
      </c>
      <c r="AA42" s="107"/>
      <c r="AB42" s="108" t="s">
        <v>167</v>
      </c>
      <c r="AC42" s="117">
        <v>3</v>
      </c>
      <c r="AG42" s="54"/>
      <c r="AH42" s="54"/>
      <c r="AJ42" s="4"/>
      <c r="AM42" s="3" t="str">
        <f t="shared" si="11"/>
        <v>W Ltwt 1x **</v>
      </c>
      <c r="AN42" s="3" t="str">
        <f t="shared" si="12"/>
        <v>Womens Ltwt 1x</v>
      </c>
    </row>
    <row r="43" spans="1:40" s="4" customFormat="1" ht="12" customHeight="1">
      <c r="A43" s="71">
        <v>61</v>
      </c>
      <c r="B43" s="71" t="str">
        <f t="shared" si="2"/>
        <v>41 </v>
      </c>
      <c r="C43" s="73">
        <f>I43-(5/96)-E43</f>
        <v>0.46874999999999994</v>
      </c>
      <c r="D43" s="13">
        <f>C43+(20/1440)</f>
        <v>0.48263888888888884</v>
      </c>
      <c r="E43" s="14">
        <f t="shared" si="15"/>
        <v>0</v>
      </c>
      <c r="F43" s="15"/>
      <c r="G43" s="16">
        <v>37</v>
      </c>
      <c r="H43" s="12"/>
      <c r="I43" s="17">
        <f>I42+H43+E43</f>
        <v>0.5208333333333333</v>
      </c>
      <c r="J43" s="18">
        <f>I43+(40/1440)</f>
        <v>0.548611111111111</v>
      </c>
      <c r="K43" s="19" t="s">
        <v>119</v>
      </c>
      <c r="L43" s="46"/>
      <c r="M43" s="55">
        <f>AC43</f>
        <v>6</v>
      </c>
      <c r="N43" s="82">
        <f>M43/3</f>
        <v>2</v>
      </c>
      <c r="O43" s="20" t="s">
        <v>92</v>
      </c>
      <c r="P43" s="27" t="s">
        <v>6</v>
      </c>
      <c r="Q43" s="27" t="s">
        <v>69</v>
      </c>
      <c r="R43" s="27" t="s">
        <v>12</v>
      </c>
      <c r="S43" s="65">
        <f>SUM(M$3:M43)</f>
        <v>364</v>
      </c>
      <c r="T43" s="67">
        <f>M43*VLOOKUP(O43,BOATCLASS,2)</f>
        <v>6</v>
      </c>
      <c r="U43" s="67">
        <f>SUM(T$3:T43)</f>
        <v>1865</v>
      </c>
      <c r="V43" s="58">
        <v>1</v>
      </c>
      <c r="W43" s="58"/>
      <c r="X43" s="22"/>
      <c r="Y43" s="22"/>
      <c r="Z43" s="118" t="s">
        <v>228</v>
      </c>
      <c r="AA43" s="104"/>
      <c r="AB43" s="106" t="s">
        <v>168</v>
      </c>
      <c r="AC43" s="119">
        <v>6</v>
      </c>
      <c r="AG43" s="52"/>
      <c r="AH43" s="52"/>
      <c r="AM43" s="3" t="str">
        <f t="shared" si="11"/>
        <v>Womens Jr Ltwt 1x </v>
      </c>
      <c r="AN43" s="3" t="str">
        <f t="shared" si="12"/>
        <v>Womens Jr Ltwt 1x</v>
      </c>
    </row>
    <row r="44" spans="1:40" s="4" customFormat="1" ht="12" customHeight="1">
      <c r="A44" s="71">
        <v>38</v>
      </c>
      <c r="B44" s="71" t="str">
        <f t="shared" si="2"/>
        <v>42 </v>
      </c>
      <c r="C44" s="73">
        <f>I44-(5/96)-E44</f>
        <v>0.46874999999999994</v>
      </c>
      <c r="D44" s="13">
        <f>C44+(20/1440)</f>
        <v>0.48263888888888884</v>
      </c>
      <c r="E44" s="14">
        <f t="shared" si="15"/>
        <v>0</v>
      </c>
      <c r="F44" s="15"/>
      <c r="G44" s="16">
        <v>37</v>
      </c>
      <c r="H44" s="12"/>
      <c r="I44" s="17">
        <f>I43+H44+E44</f>
        <v>0.5208333333333333</v>
      </c>
      <c r="J44" s="18">
        <f t="shared" si="7"/>
        <v>0.548611111111111</v>
      </c>
      <c r="K44" s="19" t="s">
        <v>61</v>
      </c>
      <c r="L44" s="46"/>
      <c r="M44" s="55">
        <f t="shared" si="8"/>
        <v>4</v>
      </c>
      <c r="N44" s="82">
        <f t="shared" si="9"/>
        <v>1.3333333333333333</v>
      </c>
      <c r="O44" s="20" t="s">
        <v>92</v>
      </c>
      <c r="P44" s="27" t="s">
        <v>6</v>
      </c>
      <c r="Q44" s="27"/>
      <c r="R44" s="27" t="s">
        <v>13</v>
      </c>
      <c r="S44" s="65">
        <f>SUM(M$3:M44)</f>
        <v>368</v>
      </c>
      <c r="T44" s="67">
        <f t="shared" si="0"/>
        <v>4</v>
      </c>
      <c r="U44" s="67">
        <f>SUM(T$3:T44)</f>
        <v>1869</v>
      </c>
      <c r="V44" s="58">
        <v>6</v>
      </c>
      <c r="W44" s="58">
        <f>V44*VLOOKUP(O44,BOATCLASS,2)</f>
        <v>6</v>
      </c>
      <c r="X44" s="22"/>
      <c r="Y44" s="22">
        <f>IF(INT(I44*24)&lt;&gt;INT(I42*24),INT(I44*24),"")</f>
      </c>
      <c r="Z44" s="116" t="s">
        <v>229</v>
      </c>
      <c r="AA44" s="107"/>
      <c r="AB44" s="108" t="s">
        <v>169</v>
      </c>
      <c r="AC44" s="117">
        <v>4</v>
      </c>
      <c r="AG44" s="52"/>
      <c r="AH44" s="52"/>
      <c r="AM44" s="3" t="str">
        <f t="shared" si="11"/>
        <v>W Club 1x **</v>
      </c>
      <c r="AN44" s="3" t="str">
        <f t="shared" si="12"/>
        <v>Womens Club 1x</v>
      </c>
    </row>
    <row r="45" spans="1:40" s="6" customFormat="1" ht="12" customHeight="1">
      <c r="A45" s="71">
        <v>39</v>
      </c>
      <c r="B45" s="71" t="str">
        <f t="shared" si="2"/>
        <v>43 </v>
      </c>
      <c r="C45" s="73">
        <f t="shared" si="3"/>
        <v>0.46874999999999994</v>
      </c>
      <c r="D45" s="13">
        <f t="shared" si="4"/>
        <v>0.48263888888888884</v>
      </c>
      <c r="E45" s="14">
        <f t="shared" si="15"/>
        <v>0</v>
      </c>
      <c r="F45" s="15"/>
      <c r="G45" s="16">
        <v>39</v>
      </c>
      <c r="H45" s="12"/>
      <c r="I45" s="17">
        <f t="shared" si="6"/>
        <v>0.5208333333333333</v>
      </c>
      <c r="J45" s="18">
        <f t="shared" si="7"/>
        <v>0.548611111111111</v>
      </c>
      <c r="K45" s="19" t="s">
        <v>62</v>
      </c>
      <c r="L45" s="46"/>
      <c r="M45" s="55">
        <f t="shared" si="8"/>
        <v>6</v>
      </c>
      <c r="N45" s="82">
        <f t="shared" si="9"/>
        <v>2</v>
      </c>
      <c r="O45" s="20" t="s">
        <v>92</v>
      </c>
      <c r="P45" s="20" t="s">
        <v>6</v>
      </c>
      <c r="Q45" s="20"/>
      <c r="R45" s="20" t="s">
        <v>2</v>
      </c>
      <c r="S45" s="65">
        <f>SUM(M$3:M45)</f>
        <v>374</v>
      </c>
      <c r="T45" s="67">
        <f t="shared" si="0"/>
        <v>6</v>
      </c>
      <c r="U45" s="67">
        <f>SUM(T$3:T45)</f>
        <v>1875</v>
      </c>
      <c r="V45" s="58">
        <v>8</v>
      </c>
      <c r="W45" s="58">
        <f>V45*VLOOKUP(O45,BOATCLASS,2)</f>
        <v>8</v>
      </c>
      <c r="X45" s="95"/>
      <c r="Y45" s="22">
        <f t="shared" si="10"/>
      </c>
      <c r="Z45" s="118" t="s">
        <v>230</v>
      </c>
      <c r="AA45" s="104"/>
      <c r="AB45" s="106" t="s">
        <v>170</v>
      </c>
      <c r="AC45" s="119">
        <v>6</v>
      </c>
      <c r="AG45" s="54"/>
      <c r="AH45" s="54"/>
      <c r="AJ45" s="4"/>
      <c r="AM45" s="3" t="str">
        <f t="shared" si="11"/>
        <v>W Novice 1x  **</v>
      </c>
      <c r="AN45" s="3" t="str">
        <f t="shared" si="12"/>
        <v>Womens Novice 1x</v>
      </c>
    </row>
    <row r="46" spans="1:40" s="5" customFormat="1" ht="12" customHeight="1">
      <c r="A46" s="71">
        <v>41</v>
      </c>
      <c r="B46" s="71" t="str">
        <f t="shared" si="2"/>
        <v>44 </v>
      </c>
      <c r="C46" s="73">
        <f>I46-(5/96)-E46</f>
        <v>0.46874999999999994</v>
      </c>
      <c r="D46" s="13">
        <f>C46+(20/1440)</f>
        <v>0.48263888888888884</v>
      </c>
      <c r="E46" s="14">
        <f>IF(V46&gt;$AF$3,(1/4)/24,0)+INT(N45/10)*((5/60)/24)</f>
        <v>0</v>
      </c>
      <c r="F46" s="15"/>
      <c r="G46" s="16">
        <v>39</v>
      </c>
      <c r="H46" s="12"/>
      <c r="I46" s="17">
        <f>I45+H46+E46</f>
        <v>0.5208333333333333</v>
      </c>
      <c r="J46" s="18">
        <f t="shared" si="7"/>
        <v>0.548611111111111</v>
      </c>
      <c r="K46" s="19" t="s">
        <v>28</v>
      </c>
      <c r="L46" s="46"/>
      <c r="M46" s="55">
        <f aca="true" t="shared" si="16" ref="M46:M66">AC46</f>
        <v>2</v>
      </c>
      <c r="N46" s="82">
        <f t="shared" si="9"/>
        <v>0.6666666666666666</v>
      </c>
      <c r="O46" s="20" t="s">
        <v>95</v>
      </c>
      <c r="P46" s="20" t="s">
        <v>5</v>
      </c>
      <c r="Q46" s="20" t="s">
        <v>69</v>
      </c>
      <c r="R46" s="20" t="s">
        <v>3</v>
      </c>
      <c r="S46" s="65">
        <f>SUM(M$3:M46)</f>
        <v>376</v>
      </c>
      <c r="T46" s="67">
        <f aca="true" t="shared" si="17" ref="T46:T59">M46*VLOOKUP(O46,BOATCLASS,2)</f>
        <v>10</v>
      </c>
      <c r="U46" s="67">
        <f>SUM(T$3:T46)</f>
        <v>1885</v>
      </c>
      <c r="V46" s="58">
        <v>4</v>
      </c>
      <c r="W46" s="58">
        <f>V46*VLOOKUP(O46,BOATCLASS,2)</f>
        <v>20</v>
      </c>
      <c r="X46" s="95"/>
      <c r="Y46" s="22"/>
      <c r="Z46" s="116" t="s">
        <v>231</v>
      </c>
      <c r="AA46" s="110">
        <v>0.5347222222222222</v>
      </c>
      <c r="AB46" s="108" t="s">
        <v>171</v>
      </c>
      <c r="AC46" s="117">
        <v>2</v>
      </c>
      <c r="AG46" s="53"/>
      <c r="AH46" s="53"/>
      <c r="AM46" s="3" t="str">
        <f t="shared" si="11"/>
        <v>M Ltwt 4+</v>
      </c>
      <c r="AN46" s="3" t="str">
        <f t="shared" si="12"/>
        <v>Mens Ltwt 4+</v>
      </c>
    </row>
    <row r="47" spans="1:40" s="5" customFormat="1" ht="12" customHeight="1">
      <c r="A47" s="71">
        <v>42</v>
      </c>
      <c r="B47" s="71" t="str">
        <f t="shared" si="2"/>
        <v>45 </v>
      </c>
      <c r="C47" s="73">
        <f t="shared" si="3"/>
        <v>0.46874999999999994</v>
      </c>
      <c r="D47" s="13">
        <f>C47+(20/1440)</f>
        <v>0.48263888888888884</v>
      </c>
      <c r="E47" s="14">
        <f t="shared" si="15"/>
        <v>0</v>
      </c>
      <c r="F47" s="15"/>
      <c r="G47" s="16">
        <v>23</v>
      </c>
      <c r="H47" s="24"/>
      <c r="I47" s="17">
        <f>I46+H47+E47</f>
        <v>0.5208333333333333</v>
      </c>
      <c r="J47" s="18">
        <f>I47+(40/1440)</f>
        <v>0.548611111111111</v>
      </c>
      <c r="K47" s="19" t="s">
        <v>104</v>
      </c>
      <c r="L47" s="46"/>
      <c r="M47" s="55">
        <f t="shared" si="16"/>
        <v>5</v>
      </c>
      <c r="N47" s="82">
        <f t="shared" si="9"/>
        <v>1.6666666666666667</v>
      </c>
      <c r="O47" s="20" t="s">
        <v>95</v>
      </c>
      <c r="P47" s="20" t="s">
        <v>5</v>
      </c>
      <c r="Q47" s="20" t="s">
        <v>69</v>
      </c>
      <c r="R47" s="20" t="s">
        <v>12</v>
      </c>
      <c r="S47" s="65">
        <f>SUM(M$3:M47)</f>
        <v>381</v>
      </c>
      <c r="T47" s="67">
        <f>M47*VLOOKUP(O47,BOATCLASS,2)</f>
        <v>25</v>
      </c>
      <c r="U47" s="67">
        <f>SUM(T$3:T47)</f>
        <v>1910</v>
      </c>
      <c r="V47" s="58">
        <v>9</v>
      </c>
      <c r="W47" s="58"/>
      <c r="X47" s="22"/>
      <c r="Y47" s="22">
        <f t="shared" si="10"/>
      </c>
      <c r="Z47" s="118" t="s">
        <v>232</v>
      </c>
      <c r="AA47" s="104"/>
      <c r="AB47" s="106" t="s">
        <v>172</v>
      </c>
      <c r="AC47" s="119">
        <v>5</v>
      </c>
      <c r="AG47" s="53"/>
      <c r="AH47" s="53"/>
      <c r="AM47" s="3" t="str">
        <f t="shared" si="11"/>
        <v>M Junior Ltwt 4+</v>
      </c>
      <c r="AN47" s="3" t="str">
        <f t="shared" si="12"/>
        <v>Mens Jr Ltwt 4+</v>
      </c>
    </row>
    <row r="48" spans="1:40" s="5" customFormat="1" ht="12" customHeight="1">
      <c r="A48" s="71">
        <v>43</v>
      </c>
      <c r="B48" s="71" t="str">
        <f t="shared" si="2"/>
        <v>46 </v>
      </c>
      <c r="C48" s="73">
        <f t="shared" si="3"/>
        <v>0.46874999999999994</v>
      </c>
      <c r="D48" s="13">
        <f t="shared" si="4"/>
        <v>0.48263888888888884</v>
      </c>
      <c r="E48" s="14">
        <f t="shared" si="15"/>
        <v>0</v>
      </c>
      <c r="F48" s="15"/>
      <c r="G48" s="16">
        <v>23</v>
      </c>
      <c r="H48" s="24"/>
      <c r="I48" s="17">
        <f>I47+H48+E48</f>
        <v>0.5208333333333333</v>
      </c>
      <c r="J48" s="18">
        <f t="shared" si="7"/>
        <v>0.548611111111111</v>
      </c>
      <c r="K48" s="19" t="s">
        <v>82</v>
      </c>
      <c r="L48" s="46"/>
      <c r="M48" s="55">
        <f t="shared" si="16"/>
        <v>5</v>
      </c>
      <c r="N48" s="82">
        <f t="shared" si="9"/>
        <v>1.6666666666666667</v>
      </c>
      <c r="O48" s="20" t="s">
        <v>95</v>
      </c>
      <c r="P48" s="20" t="s">
        <v>6</v>
      </c>
      <c r="Q48" s="20" t="s">
        <v>69</v>
      </c>
      <c r="R48" s="20" t="s">
        <v>12</v>
      </c>
      <c r="S48" s="65">
        <f>SUM(M$3:M48)</f>
        <v>386</v>
      </c>
      <c r="T48" s="67">
        <f t="shared" si="17"/>
        <v>25</v>
      </c>
      <c r="U48" s="67">
        <f>SUM(T$3:T48)</f>
        <v>1935</v>
      </c>
      <c r="V48" s="58">
        <v>7</v>
      </c>
      <c r="W48" s="58">
        <f aca="true" t="shared" si="18" ref="W48:W60">V48*VLOOKUP(O48,BOATCLASS,2)</f>
        <v>35</v>
      </c>
      <c r="X48" s="22"/>
      <c r="Y48" s="22">
        <f t="shared" si="10"/>
      </c>
      <c r="Z48" s="116" t="s">
        <v>233</v>
      </c>
      <c r="AA48" s="107"/>
      <c r="AB48" s="108" t="s">
        <v>173</v>
      </c>
      <c r="AC48" s="117">
        <v>5</v>
      </c>
      <c r="AG48" s="53"/>
      <c r="AH48" s="53"/>
      <c r="AM48" s="3" t="str">
        <f t="shared" si="11"/>
        <v>W Junior Ltwt 4+ (HS)</v>
      </c>
      <c r="AN48" s="3" t="str">
        <f t="shared" si="12"/>
        <v>Womens Junior Ltwt 4+</v>
      </c>
    </row>
    <row r="49" spans="1:40" s="43" customFormat="1" ht="12" customHeight="1">
      <c r="A49" s="28" t="s">
        <v>16</v>
      </c>
      <c r="B49" s="29"/>
      <c r="C49" s="30"/>
      <c r="D49" s="30"/>
      <c r="E49" s="14">
        <f>IF(V49&gt;$AF$3,(1/4)/24,0)+INT(N45/10)*((5/60)/24)</f>
        <v>0</v>
      </c>
      <c r="F49" s="36"/>
      <c r="G49" s="31"/>
      <c r="H49" s="32"/>
      <c r="I49" s="17">
        <f>I45+H49+E49</f>
        <v>0.5208333333333333</v>
      </c>
      <c r="J49" s="37"/>
      <c r="K49" s="29"/>
      <c r="L49" s="46"/>
      <c r="M49" s="55"/>
      <c r="N49" s="62"/>
      <c r="O49" s="29"/>
      <c r="P49" s="29"/>
      <c r="Q49" s="29"/>
      <c r="R49" s="29"/>
      <c r="S49" s="65">
        <f>SUM(M$3:M49)</f>
        <v>386</v>
      </c>
      <c r="T49" s="67"/>
      <c r="U49" s="67">
        <f>SUM(T$3:T49)</f>
        <v>1935</v>
      </c>
      <c r="V49" s="59"/>
      <c r="W49" s="59"/>
      <c r="X49" s="38"/>
      <c r="Y49" s="22">
        <f>IF(INT(I49*24)&lt;&gt;INT(I45*24),INT(I49*24),"")</f>
      </c>
      <c r="Z49" s="116" t="s">
        <v>251</v>
      </c>
      <c r="AA49" s="110" t="s">
        <v>251</v>
      </c>
      <c r="AB49" s="108" t="s">
        <v>251</v>
      </c>
      <c r="AC49" s="117" t="s">
        <v>251</v>
      </c>
      <c r="AG49" s="55"/>
      <c r="AH49" s="55"/>
      <c r="AJ49" s="101"/>
      <c r="AM49" s="3">
        <f>K49</f>
        <v>0</v>
      </c>
      <c r="AN49" s="3" t="str">
        <f>AB49</f>
        <v> </v>
      </c>
    </row>
    <row r="50" spans="1:40" s="5" customFormat="1" ht="12" customHeight="1">
      <c r="A50" s="71">
        <v>40</v>
      </c>
      <c r="B50" s="71" t="str">
        <f t="shared" si="2"/>
        <v>47 </v>
      </c>
      <c r="C50" s="73">
        <f>I50-(5/96)-E50</f>
        <v>0.48958333333333326</v>
      </c>
      <c r="D50" s="13">
        <f>C50+(20/1440)</f>
        <v>0.5034722222222221</v>
      </c>
      <c r="E50" s="14">
        <f>IF(V50&gt;$AF$3,(1/4)/24,0)+INT(N53/10)*((5/60)/24)</f>
        <v>0.010416666666666666</v>
      </c>
      <c r="F50" s="15"/>
      <c r="G50" s="16">
        <v>27</v>
      </c>
      <c r="H50" s="24">
        <v>0.020833333333333332</v>
      </c>
      <c r="I50" s="17">
        <f>I48+H50+E50</f>
        <v>0.5520833333333333</v>
      </c>
      <c r="J50" s="18">
        <f>I50+(40/1440)</f>
        <v>0.579861111111111</v>
      </c>
      <c r="K50" s="19" t="s">
        <v>32</v>
      </c>
      <c r="L50" s="46"/>
      <c r="M50" s="55">
        <f t="shared" si="16"/>
        <v>57</v>
      </c>
      <c r="N50" s="82">
        <f>M50/3</f>
        <v>19</v>
      </c>
      <c r="O50" s="20" t="s">
        <v>94</v>
      </c>
      <c r="P50" s="20" t="s">
        <v>5</v>
      </c>
      <c r="Q50" s="20"/>
      <c r="R50" s="20" t="s">
        <v>12</v>
      </c>
      <c r="S50" s="65">
        <f>SUM(M$3:M50)</f>
        <v>443</v>
      </c>
      <c r="T50" s="67">
        <f>M50*VLOOKUP(O50,BOATCLASS,2)</f>
        <v>513</v>
      </c>
      <c r="U50" s="67">
        <f>SUM(T$3:T50)</f>
        <v>2448</v>
      </c>
      <c r="V50" s="58">
        <v>50</v>
      </c>
      <c r="W50" s="58">
        <f t="shared" si="18"/>
        <v>450</v>
      </c>
      <c r="X50" s="95">
        <f>U50-SUM(X$3:X49)</f>
        <v>948</v>
      </c>
      <c r="Y50" s="22">
        <f>IF(INT(I50*24)&lt;&gt;INT(I48*24),INT(I50*24),"")</f>
        <v>13</v>
      </c>
      <c r="Z50" s="118" t="s">
        <v>234</v>
      </c>
      <c r="AA50" s="105">
        <v>0.5555555555555556</v>
      </c>
      <c r="AB50" s="106" t="s">
        <v>174</v>
      </c>
      <c r="AC50" s="119">
        <v>57</v>
      </c>
      <c r="AG50" s="53"/>
      <c r="AH50" s="53"/>
      <c r="AM50" s="3" t="str">
        <f t="shared" si="11"/>
        <v>M Junior 8+ </v>
      </c>
      <c r="AN50" s="3" t="str">
        <f t="shared" si="12"/>
        <v>Mens Jr 8+</v>
      </c>
    </row>
    <row r="51" spans="1:40" s="5" customFormat="1" ht="12" customHeight="1">
      <c r="A51" s="71">
        <v>45</v>
      </c>
      <c r="B51" s="71" t="str">
        <f t="shared" si="2"/>
        <v>48 </v>
      </c>
      <c r="C51" s="73">
        <f t="shared" si="3"/>
        <v>0.49999999999999994</v>
      </c>
      <c r="D51" s="13">
        <f t="shared" si="4"/>
        <v>0.5138888888888888</v>
      </c>
      <c r="E51" s="14">
        <f>IF(V51&gt;$AF$3,(1/4)/24,0)+INT(N48/10)*((5/60)/24)</f>
        <v>0</v>
      </c>
      <c r="F51" s="15"/>
      <c r="G51" s="16">
        <v>9</v>
      </c>
      <c r="H51" s="24"/>
      <c r="I51" s="17">
        <f>I50+H51+E51</f>
        <v>0.5520833333333333</v>
      </c>
      <c r="J51" s="18">
        <f t="shared" si="7"/>
        <v>0.579861111111111</v>
      </c>
      <c r="K51" s="19" t="s">
        <v>49</v>
      </c>
      <c r="L51" s="46"/>
      <c r="M51" s="55">
        <f t="shared" si="16"/>
        <v>6</v>
      </c>
      <c r="N51" s="82">
        <f t="shared" si="9"/>
        <v>2</v>
      </c>
      <c r="O51" s="20" t="s">
        <v>94</v>
      </c>
      <c r="P51" s="20" t="s">
        <v>6</v>
      </c>
      <c r="Q51" s="20"/>
      <c r="R51" s="20" t="s">
        <v>2</v>
      </c>
      <c r="S51" s="65">
        <f>SUM(M$3:M51)</f>
        <v>449</v>
      </c>
      <c r="T51" s="67">
        <f t="shared" si="17"/>
        <v>54</v>
      </c>
      <c r="U51" s="67">
        <f>SUM(T$3:T51)</f>
        <v>2502</v>
      </c>
      <c r="V51" s="58">
        <v>5</v>
      </c>
      <c r="W51" s="58">
        <f t="shared" si="18"/>
        <v>45</v>
      </c>
      <c r="X51" s="95"/>
      <c r="Y51" s="22">
        <f t="shared" si="10"/>
      </c>
      <c r="Z51" s="116" t="s">
        <v>235</v>
      </c>
      <c r="AA51" s="107"/>
      <c r="AB51" s="108" t="s">
        <v>175</v>
      </c>
      <c r="AC51" s="117">
        <v>6</v>
      </c>
      <c r="AG51" s="53"/>
      <c r="AH51" s="53"/>
      <c r="AM51" s="3" t="str">
        <f t="shared" si="11"/>
        <v>W Novice 8+</v>
      </c>
      <c r="AN51" s="3" t="str">
        <f t="shared" si="12"/>
        <v>Womens Novice 8+</v>
      </c>
    </row>
    <row r="52" spans="1:40" s="5" customFormat="1" ht="12" customHeight="1">
      <c r="A52" s="71">
        <v>46</v>
      </c>
      <c r="B52" s="71" t="str">
        <f t="shared" si="2"/>
        <v>49 </v>
      </c>
      <c r="C52" s="73">
        <f t="shared" si="3"/>
        <v>0.5034722222222221</v>
      </c>
      <c r="D52" s="13">
        <f t="shared" si="4"/>
        <v>0.5173611111111109</v>
      </c>
      <c r="E52" s="14">
        <f aca="true" t="shared" si="19" ref="E52:E66">IF(V52&gt;$AF$3,(1/4)/24,0)+INT(N51/10)*((5/60)/24)</f>
        <v>0.010416666666666666</v>
      </c>
      <c r="F52" s="15"/>
      <c r="G52" s="16">
        <v>10</v>
      </c>
      <c r="H52" s="24">
        <v>0.003472222222222222</v>
      </c>
      <c r="I52" s="17">
        <f aca="true" t="shared" si="20" ref="I52:I58">I51+H52+E52</f>
        <v>0.5659722222222221</v>
      </c>
      <c r="J52" s="18">
        <f t="shared" si="7"/>
        <v>0.5937499999999999</v>
      </c>
      <c r="K52" s="19" t="s">
        <v>58</v>
      </c>
      <c r="L52" s="46"/>
      <c r="M52" s="55">
        <f t="shared" si="16"/>
        <v>45</v>
      </c>
      <c r="N52" s="82">
        <f t="shared" si="9"/>
        <v>15</v>
      </c>
      <c r="O52" s="20" t="s">
        <v>94</v>
      </c>
      <c r="P52" s="20" t="s">
        <v>6</v>
      </c>
      <c r="Q52" s="20"/>
      <c r="R52" s="20" t="s">
        <v>12</v>
      </c>
      <c r="S52" s="65">
        <f>SUM(M$3:M52)</f>
        <v>494</v>
      </c>
      <c r="T52" s="67">
        <f t="shared" si="17"/>
        <v>405</v>
      </c>
      <c r="U52" s="67">
        <f>SUM(T$3:T52)</f>
        <v>2907</v>
      </c>
      <c r="V52" s="58">
        <v>38</v>
      </c>
      <c r="W52" s="58">
        <f t="shared" si="18"/>
        <v>342</v>
      </c>
      <c r="X52" s="22"/>
      <c r="Y52" s="22">
        <f t="shared" si="10"/>
      </c>
      <c r="Z52" s="118" t="s">
        <v>236</v>
      </c>
      <c r="AA52" s="104"/>
      <c r="AB52" s="106" t="s">
        <v>176</v>
      </c>
      <c r="AC52" s="119">
        <v>45</v>
      </c>
      <c r="AG52" s="53"/>
      <c r="AH52" s="53"/>
      <c r="AM52" s="3" t="str">
        <f t="shared" si="11"/>
        <v>W Junior 8+ (HS)</v>
      </c>
      <c r="AN52" s="3" t="str">
        <f t="shared" si="12"/>
        <v>Womens Jr 8+ (HS only)</v>
      </c>
    </row>
    <row r="53" spans="1:40" s="5" customFormat="1" ht="12" customHeight="1">
      <c r="A53" s="71">
        <v>48</v>
      </c>
      <c r="B53" s="71" t="str">
        <f t="shared" si="2"/>
        <v>50 </v>
      </c>
      <c r="C53" s="73">
        <f t="shared" si="3"/>
        <v>0.5173611111111109</v>
      </c>
      <c r="D53" s="13">
        <f t="shared" si="4"/>
        <v>0.5312499999999998</v>
      </c>
      <c r="E53" s="14">
        <f t="shared" si="19"/>
        <v>0.013888888888888888</v>
      </c>
      <c r="F53" s="15"/>
      <c r="G53" s="16">
        <v>11</v>
      </c>
      <c r="H53" s="57">
        <v>0.003472222222222222</v>
      </c>
      <c r="I53" s="17">
        <f t="shared" si="20"/>
        <v>0.5833333333333331</v>
      </c>
      <c r="J53" s="18">
        <f t="shared" si="7"/>
        <v>0.6111111111111109</v>
      </c>
      <c r="K53" s="19" t="s">
        <v>29</v>
      </c>
      <c r="L53" s="46"/>
      <c r="M53" s="55">
        <f t="shared" si="16"/>
        <v>26</v>
      </c>
      <c r="N53" s="82">
        <f t="shared" si="9"/>
        <v>8.666666666666666</v>
      </c>
      <c r="O53" s="20" t="s">
        <v>95</v>
      </c>
      <c r="P53" s="20" t="s">
        <v>5</v>
      </c>
      <c r="Q53" s="20"/>
      <c r="R53" s="20" t="s">
        <v>3</v>
      </c>
      <c r="S53" s="65">
        <f>SUM(M$3:M53)</f>
        <v>520</v>
      </c>
      <c r="T53" s="67">
        <f t="shared" si="17"/>
        <v>130</v>
      </c>
      <c r="U53" s="67">
        <f>SUM(T$3:T53)</f>
        <v>3037</v>
      </c>
      <c r="V53" s="58">
        <v>28</v>
      </c>
      <c r="W53" s="58">
        <f t="shared" si="18"/>
        <v>140</v>
      </c>
      <c r="X53" s="95"/>
      <c r="Y53" s="22">
        <f t="shared" si="10"/>
        <v>14</v>
      </c>
      <c r="Z53" s="116" t="s">
        <v>237</v>
      </c>
      <c r="AA53" s="110">
        <v>0.5972222222222222</v>
      </c>
      <c r="AB53" s="108" t="s">
        <v>177</v>
      </c>
      <c r="AC53" s="117">
        <v>26</v>
      </c>
      <c r="AG53" s="53"/>
      <c r="AH53" s="53"/>
      <c r="AM53" s="3" t="str">
        <f t="shared" si="11"/>
        <v>M Open 4+</v>
      </c>
      <c r="AN53" s="3" t="str">
        <f t="shared" si="12"/>
        <v>Mens Open 4+</v>
      </c>
    </row>
    <row r="54" spans="1:40" s="5" customFormat="1" ht="12" customHeight="1">
      <c r="A54" s="71">
        <v>44</v>
      </c>
      <c r="B54" s="71" t="str">
        <f t="shared" si="2"/>
        <v>51 </v>
      </c>
      <c r="C54" s="73">
        <f t="shared" si="3"/>
        <v>0.5486111111111109</v>
      </c>
      <c r="D54" s="13">
        <f>C54+(20/1440)</f>
        <v>0.5624999999999998</v>
      </c>
      <c r="E54" s="14">
        <f t="shared" si="19"/>
        <v>0.010416666666666666</v>
      </c>
      <c r="F54" s="15"/>
      <c r="G54" s="16">
        <v>47</v>
      </c>
      <c r="H54" s="24">
        <v>0.017361111111111112</v>
      </c>
      <c r="I54" s="17">
        <f t="shared" si="20"/>
        <v>0.6111111111111109</v>
      </c>
      <c r="J54" s="18">
        <f>I54+(40/1440)</f>
        <v>0.6388888888888887</v>
      </c>
      <c r="K54" s="19" t="s">
        <v>51</v>
      </c>
      <c r="L54" s="46"/>
      <c r="M54" s="55">
        <f t="shared" si="16"/>
        <v>19</v>
      </c>
      <c r="N54" s="82">
        <f t="shared" si="9"/>
        <v>6.333333333333333</v>
      </c>
      <c r="O54" s="20" t="s">
        <v>95</v>
      </c>
      <c r="P54" s="20" t="s">
        <v>6</v>
      </c>
      <c r="Q54" s="20"/>
      <c r="R54" s="20" t="s">
        <v>3</v>
      </c>
      <c r="S54" s="65">
        <f>SUM(M$3:M54)</f>
        <v>539</v>
      </c>
      <c r="T54" s="67">
        <f>M54*VLOOKUP(O54,BOATCLASS,2)</f>
        <v>95</v>
      </c>
      <c r="U54" s="67">
        <f>SUM(T$3:T54)</f>
        <v>3132</v>
      </c>
      <c r="V54" s="58">
        <v>28</v>
      </c>
      <c r="W54" s="58">
        <f t="shared" si="18"/>
        <v>140</v>
      </c>
      <c r="X54" s="95">
        <f>U54-SUM(X$3:X53)</f>
        <v>684</v>
      </c>
      <c r="Y54" s="22">
        <f t="shared" si="10"/>
      </c>
      <c r="Z54" s="118" t="s">
        <v>238</v>
      </c>
      <c r="AA54" s="104"/>
      <c r="AB54" s="106" t="s">
        <v>178</v>
      </c>
      <c r="AC54" s="119">
        <v>19</v>
      </c>
      <c r="AG54" s="53"/>
      <c r="AH54" s="53"/>
      <c r="AM54" s="3" t="str">
        <f t="shared" si="11"/>
        <v>W Open 4+</v>
      </c>
      <c r="AN54" s="3" t="str">
        <f t="shared" si="12"/>
        <v>Womens Open 4+</v>
      </c>
    </row>
    <row r="55" spans="1:40" s="5" customFormat="1" ht="12" customHeight="1">
      <c r="A55" s="71">
        <v>49</v>
      </c>
      <c r="B55" s="71" t="str">
        <f t="shared" si="2"/>
        <v>52 </v>
      </c>
      <c r="C55" s="73">
        <f t="shared" si="3"/>
        <v>0.5624999999999998</v>
      </c>
      <c r="D55" s="13">
        <f t="shared" si="4"/>
        <v>0.5763888888888886</v>
      </c>
      <c r="E55" s="14">
        <f t="shared" si="19"/>
        <v>0</v>
      </c>
      <c r="F55" s="15"/>
      <c r="G55" s="16">
        <v>24</v>
      </c>
      <c r="H55" s="24">
        <v>0.003472222222222222</v>
      </c>
      <c r="I55" s="17">
        <f t="shared" si="20"/>
        <v>0.6145833333333331</v>
      </c>
      <c r="J55" s="18">
        <f t="shared" si="7"/>
        <v>0.6423611111111109</v>
      </c>
      <c r="K55" s="19" t="s">
        <v>64</v>
      </c>
      <c r="L55" s="46"/>
      <c r="M55" s="55">
        <f t="shared" si="16"/>
        <v>1</v>
      </c>
      <c r="N55" s="82">
        <f t="shared" si="9"/>
        <v>0.3333333333333333</v>
      </c>
      <c r="O55" s="20" t="s">
        <v>95</v>
      </c>
      <c r="P55" s="20" t="s">
        <v>6</v>
      </c>
      <c r="Q55" s="20" t="s">
        <v>69</v>
      </c>
      <c r="R55" s="20" t="s">
        <v>3</v>
      </c>
      <c r="S55" s="65">
        <f>SUM(M$3:M55)</f>
        <v>540</v>
      </c>
      <c r="T55" s="67">
        <f t="shared" si="17"/>
        <v>5</v>
      </c>
      <c r="U55" s="67">
        <f>SUM(T$3:T55)</f>
        <v>3137</v>
      </c>
      <c r="V55" s="58">
        <v>0</v>
      </c>
      <c r="W55" s="58">
        <f t="shared" si="18"/>
        <v>0</v>
      </c>
      <c r="X55" s="22"/>
      <c r="Y55" s="22">
        <f t="shared" si="10"/>
      </c>
      <c r="Z55" s="116" t="s">
        <v>239</v>
      </c>
      <c r="AA55" s="110">
        <v>0.611111111111111</v>
      </c>
      <c r="AB55" s="108" t="s">
        <v>111</v>
      </c>
      <c r="AC55" s="117">
        <v>1</v>
      </c>
      <c r="AG55" s="53"/>
      <c r="AH55" s="53"/>
      <c r="AM55" s="3" t="str">
        <f t="shared" si="11"/>
        <v>W Ltwt 4+  **</v>
      </c>
      <c r="AN55" s="3" t="str">
        <f t="shared" si="12"/>
        <v>Womens Ltwt 4+</v>
      </c>
    </row>
    <row r="56" spans="1:40" s="5" customFormat="1" ht="12" customHeight="1">
      <c r="A56" s="71">
        <v>50</v>
      </c>
      <c r="B56" s="71" t="str">
        <f t="shared" si="2"/>
        <v>53 </v>
      </c>
      <c r="C56" s="73">
        <f t="shared" si="3"/>
        <v>0.5624999999999998</v>
      </c>
      <c r="D56" s="13">
        <f t="shared" si="4"/>
        <v>0.5763888888888886</v>
      </c>
      <c r="E56" s="14">
        <f t="shared" si="19"/>
        <v>0</v>
      </c>
      <c r="F56" s="15"/>
      <c r="G56" s="16">
        <v>29</v>
      </c>
      <c r="H56" s="24"/>
      <c r="I56" s="17">
        <f t="shared" si="20"/>
        <v>0.6145833333333331</v>
      </c>
      <c r="J56" s="18">
        <f t="shared" si="7"/>
        <v>0.6423611111111109</v>
      </c>
      <c r="K56" s="19" t="s">
        <v>10</v>
      </c>
      <c r="L56" s="46" t="s">
        <v>80</v>
      </c>
      <c r="M56" s="55">
        <f t="shared" si="16"/>
        <v>1</v>
      </c>
      <c r="N56" s="82">
        <f t="shared" si="9"/>
        <v>0.3333333333333333</v>
      </c>
      <c r="O56" s="20" t="s">
        <v>70</v>
      </c>
      <c r="P56" s="20" t="s">
        <v>8</v>
      </c>
      <c r="Q56" s="20"/>
      <c r="R56" s="20" t="s">
        <v>3</v>
      </c>
      <c r="S56" s="65">
        <f>SUM(M$3:M56)</f>
        <v>541</v>
      </c>
      <c r="T56" s="67">
        <f t="shared" si="17"/>
        <v>4</v>
      </c>
      <c r="U56" s="67">
        <f>SUM(T$3:T56)</f>
        <v>3141</v>
      </c>
      <c r="V56" s="58">
        <v>1</v>
      </c>
      <c r="W56" s="58">
        <f t="shared" si="18"/>
        <v>4</v>
      </c>
      <c r="X56" s="22"/>
      <c r="Y56" s="22">
        <f t="shared" si="10"/>
      </c>
      <c r="Z56" s="118" t="s">
        <v>240</v>
      </c>
      <c r="AA56" s="104"/>
      <c r="AB56" s="106" t="s">
        <v>10</v>
      </c>
      <c r="AC56" s="119">
        <v>1</v>
      </c>
      <c r="AG56" s="53"/>
      <c r="AH56" s="53"/>
      <c r="AM56" s="3" t="str">
        <f t="shared" si="11"/>
        <v>Mixed 4x</v>
      </c>
      <c r="AN56" s="3" t="str">
        <f t="shared" si="12"/>
        <v>Mixed 4x</v>
      </c>
    </row>
    <row r="57" spans="1:40" s="5" customFormat="1" ht="12" customHeight="1">
      <c r="A57" s="71">
        <v>51</v>
      </c>
      <c r="B57" s="71" t="str">
        <f t="shared" si="2"/>
        <v>54 </v>
      </c>
      <c r="C57" s="73">
        <f t="shared" si="3"/>
        <v>0.5624999999999998</v>
      </c>
      <c r="D57" s="13">
        <f t="shared" si="4"/>
        <v>0.5763888888888886</v>
      </c>
      <c r="E57" s="14">
        <f t="shared" si="19"/>
        <v>0</v>
      </c>
      <c r="F57" s="15"/>
      <c r="G57" s="16">
        <v>40</v>
      </c>
      <c r="H57" s="24"/>
      <c r="I57" s="17">
        <f t="shared" si="20"/>
        <v>0.6145833333333331</v>
      </c>
      <c r="J57" s="18">
        <f t="shared" si="7"/>
        <v>0.6423611111111109</v>
      </c>
      <c r="K57" s="19" t="s">
        <v>34</v>
      </c>
      <c r="L57" s="47"/>
      <c r="M57" s="55">
        <f t="shared" si="16"/>
        <v>0</v>
      </c>
      <c r="N57" s="82">
        <f t="shared" si="9"/>
        <v>0</v>
      </c>
      <c r="O57" s="20" t="s">
        <v>94</v>
      </c>
      <c r="P57" s="20" t="s">
        <v>5</v>
      </c>
      <c r="Q57" s="20" t="s">
        <v>69</v>
      </c>
      <c r="R57" s="20" t="s">
        <v>3</v>
      </c>
      <c r="S57" s="65">
        <f>SUM(M$3:M57)</f>
        <v>541</v>
      </c>
      <c r="T57" s="67">
        <f t="shared" si="17"/>
        <v>0</v>
      </c>
      <c r="U57" s="67">
        <f>SUM(T$3:T57)</f>
        <v>3141</v>
      </c>
      <c r="V57" s="58">
        <v>0</v>
      </c>
      <c r="W57" s="58">
        <f t="shared" si="18"/>
        <v>0</v>
      </c>
      <c r="X57" s="26"/>
      <c r="Y57" s="22">
        <f t="shared" si="10"/>
      </c>
      <c r="Z57" s="116" t="s">
        <v>241</v>
      </c>
      <c r="AA57" s="107"/>
      <c r="AB57" s="111" t="s">
        <v>105</v>
      </c>
      <c r="AC57" s="117">
        <v>0</v>
      </c>
      <c r="AG57" s="53"/>
      <c r="AH57" s="53"/>
      <c r="AM57" s="3" t="str">
        <f t="shared" si="11"/>
        <v>M Ltwt 8+</v>
      </c>
      <c r="AN57" s="3" t="str">
        <f t="shared" si="12"/>
        <v>Mens Ltwt 8+</v>
      </c>
    </row>
    <row r="58" spans="1:40" s="5" customFormat="1" ht="12" customHeight="1">
      <c r="A58" s="71">
        <v>52</v>
      </c>
      <c r="B58" s="71" t="str">
        <f t="shared" si="2"/>
        <v>55 </v>
      </c>
      <c r="C58" s="73">
        <f t="shared" si="3"/>
        <v>0.5624999999999998</v>
      </c>
      <c r="D58" s="13">
        <f t="shared" si="4"/>
        <v>0.5763888888888886</v>
      </c>
      <c r="E58" s="14">
        <f t="shared" si="19"/>
        <v>0</v>
      </c>
      <c r="F58" s="15"/>
      <c r="G58" s="16">
        <v>41</v>
      </c>
      <c r="H58" s="12"/>
      <c r="I58" s="17">
        <f t="shared" si="20"/>
        <v>0.6145833333333331</v>
      </c>
      <c r="J58" s="18">
        <f t="shared" si="7"/>
        <v>0.6423611111111109</v>
      </c>
      <c r="K58" s="19" t="s">
        <v>73</v>
      </c>
      <c r="L58" s="47"/>
      <c r="M58" s="55">
        <f t="shared" si="16"/>
        <v>0</v>
      </c>
      <c r="N58" s="82">
        <f t="shared" si="9"/>
        <v>0</v>
      </c>
      <c r="O58" s="20" t="s">
        <v>94</v>
      </c>
      <c r="P58" s="20" t="s">
        <v>6</v>
      </c>
      <c r="Q58" s="20" t="s">
        <v>69</v>
      </c>
      <c r="R58" s="20" t="s">
        <v>3</v>
      </c>
      <c r="S58" s="65">
        <f>SUM(M$3:M58)</f>
        <v>541</v>
      </c>
      <c r="T58" s="67">
        <f t="shared" si="17"/>
        <v>0</v>
      </c>
      <c r="U58" s="67">
        <f>SUM(T$3:T58)</f>
        <v>3141</v>
      </c>
      <c r="V58" s="58">
        <v>0</v>
      </c>
      <c r="W58" s="58">
        <f t="shared" si="18"/>
        <v>0</v>
      </c>
      <c r="X58" s="22"/>
      <c r="Y58" s="22">
        <f t="shared" si="10"/>
      </c>
      <c r="Z58" s="118" t="s">
        <v>242</v>
      </c>
      <c r="AA58" s="104"/>
      <c r="AB58" s="109" t="s">
        <v>106</v>
      </c>
      <c r="AC58" s="119">
        <v>0</v>
      </c>
      <c r="AG58" s="53"/>
      <c r="AH58" s="53"/>
      <c r="AM58" s="3" t="str">
        <f t="shared" si="11"/>
        <v>W Ltwt 8+</v>
      </c>
      <c r="AN58" s="3" t="str">
        <f t="shared" si="12"/>
        <v>Womens Ltwt 8+</v>
      </c>
    </row>
    <row r="59" spans="1:40" s="5" customFormat="1" ht="12" customHeight="1">
      <c r="A59" s="71">
        <v>53</v>
      </c>
      <c r="B59" s="71" t="str">
        <f t="shared" si="2"/>
        <v>56 </v>
      </c>
      <c r="C59" s="73">
        <f t="shared" si="3"/>
        <v>0.5763888888888886</v>
      </c>
      <c r="D59" s="13">
        <f t="shared" si="4"/>
        <v>0.5902777777777775</v>
      </c>
      <c r="E59" s="14">
        <f t="shared" si="19"/>
        <v>0</v>
      </c>
      <c r="F59" s="15"/>
      <c r="G59" s="16">
        <v>41</v>
      </c>
      <c r="H59" s="24">
        <v>0.013888888888888888</v>
      </c>
      <c r="I59" s="17">
        <f t="shared" si="6"/>
        <v>0.628472222222222</v>
      </c>
      <c r="J59" s="18">
        <f t="shared" si="7"/>
        <v>0.6562499999999998</v>
      </c>
      <c r="K59" s="19" t="s">
        <v>74</v>
      </c>
      <c r="L59" s="47"/>
      <c r="M59" s="55">
        <f t="shared" si="16"/>
        <v>2</v>
      </c>
      <c r="N59" s="82">
        <f t="shared" si="9"/>
        <v>0.6666666666666666</v>
      </c>
      <c r="O59" s="20" t="s">
        <v>94</v>
      </c>
      <c r="P59" s="20" t="s">
        <v>6</v>
      </c>
      <c r="Q59" s="20" t="s">
        <v>69</v>
      </c>
      <c r="R59" s="20" t="s">
        <v>1</v>
      </c>
      <c r="S59" s="65">
        <f>SUM(M$3:M59)</f>
        <v>543</v>
      </c>
      <c r="T59" s="67">
        <f t="shared" si="17"/>
        <v>18</v>
      </c>
      <c r="U59" s="67">
        <f>SUM(T$3:T59)</f>
        <v>3159</v>
      </c>
      <c r="V59" s="58">
        <v>4</v>
      </c>
      <c r="W59" s="58">
        <f t="shared" si="18"/>
        <v>36</v>
      </c>
      <c r="X59" s="22"/>
      <c r="Y59" s="22">
        <f t="shared" si="10"/>
        <v>15</v>
      </c>
      <c r="Z59" s="116" t="s">
        <v>243</v>
      </c>
      <c r="AA59" s="107"/>
      <c r="AB59" s="108" t="s">
        <v>179</v>
      </c>
      <c r="AC59" s="117">
        <v>2</v>
      </c>
      <c r="AG59" s="53"/>
      <c r="AH59" s="53"/>
      <c r="AM59" s="3" t="str">
        <f t="shared" si="11"/>
        <v>W Junior Ltwt 8+ (HS)</v>
      </c>
      <c r="AN59" s="3" t="str">
        <f t="shared" si="12"/>
        <v>Womens Junior Ltwt 8+</v>
      </c>
    </row>
    <row r="60" spans="1:40" s="5" customFormat="1" ht="12" customHeight="1">
      <c r="A60" s="71">
        <v>54</v>
      </c>
      <c r="B60" s="71" t="str">
        <f t="shared" si="2"/>
        <v>57 </v>
      </c>
      <c r="C60" s="73">
        <f t="shared" si="3"/>
        <v>0.5763888888888886</v>
      </c>
      <c r="D60" s="13">
        <f t="shared" si="4"/>
        <v>0.5902777777777775</v>
      </c>
      <c r="E60" s="14">
        <f t="shared" si="19"/>
        <v>0</v>
      </c>
      <c r="F60" s="15"/>
      <c r="G60" s="16">
        <v>46</v>
      </c>
      <c r="H60" s="24"/>
      <c r="I60" s="17">
        <f t="shared" si="6"/>
        <v>0.628472222222222</v>
      </c>
      <c r="J60" s="18">
        <f t="shared" si="7"/>
        <v>0.6562499999999998</v>
      </c>
      <c r="K60" s="19" t="s">
        <v>50</v>
      </c>
      <c r="L60" s="47"/>
      <c r="M60" s="55">
        <f t="shared" si="16"/>
        <v>6</v>
      </c>
      <c r="N60" s="82">
        <f t="shared" si="9"/>
        <v>2</v>
      </c>
      <c r="O60" s="20" t="s">
        <v>93</v>
      </c>
      <c r="P60" s="20" t="s">
        <v>6</v>
      </c>
      <c r="Q60" s="20"/>
      <c r="R60" s="20" t="s">
        <v>3</v>
      </c>
      <c r="S60" s="65">
        <f>SUM(M$3:M60)</f>
        <v>549</v>
      </c>
      <c r="T60" s="67">
        <f aca="true" t="shared" si="21" ref="T60:T66">M60*VLOOKUP(O60,BOATCLASS,2)</f>
        <v>12</v>
      </c>
      <c r="U60" s="67">
        <f>SUM(T$3:T60)</f>
        <v>3171</v>
      </c>
      <c r="V60" s="58">
        <v>4</v>
      </c>
      <c r="W60" s="58">
        <f t="shared" si="18"/>
        <v>8</v>
      </c>
      <c r="X60" s="22"/>
      <c r="Y60" s="22">
        <f t="shared" si="10"/>
      </c>
      <c r="Z60" s="118" t="s">
        <v>244</v>
      </c>
      <c r="AA60" s="104"/>
      <c r="AB60" s="106" t="s">
        <v>180</v>
      </c>
      <c r="AC60" s="119">
        <v>6</v>
      </c>
      <c r="AG60" s="53"/>
      <c r="AH60" s="53"/>
      <c r="AM60" s="3" t="str">
        <f t="shared" si="11"/>
        <v>W 2-</v>
      </c>
      <c r="AN60" s="3" t="str">
        <f t="shared" si="12"/>
        <v>Womens 2-</v>
      </c>
    </row>
    <row r="61" spans="1:40" s="5" customFormat="1" ht="12" customHeight="1">
      <c r="A61" s="71">
        <v>62</v>
      </c>
      <c r="B61" s="71" t="str">
        <f t="shared" si="2"/>
        <v>58 </v>
      </c>
      <c r="C61" s="73">
        <f>I61-(5/96)-E61</f>
        <v>0.5763888888888886</v>
      </c>
      <c r="D61" s="13">
        <f>C61+(20/1440)</f>
        <v>0.5902777777777775</v>
      </c>
      <c r="E61" s="14">
        <f t="shared" si="19"/>
        <v>0</v>
      </c>
      <c r="F61" s="15"/>
      <c r="G61" s="16">
        <v>46</v>
      </c>
      <c r="H61" s="24"/>
      <c r="I61" s="17">
        <f>I60+H61+E61</f>
        <v>0.628472222222222</v>
      </c>
      <c r="J61" s="18">
        <f>I61+(40/1440)</f>
        <v>0.6562499999999998</v>
      </c>
      <c r="K61" s="19" t="s">
        <v>120</v>
      </c>
      <c r="L61" s="47"/>
      <c r="M61" s="55">
        <f t="shared" si="16"/>
        <v>1</v>
      </c>
      <c r="N61" s="82">
        <f>M61/3</f>
        <v>0.3333333333333333</v>
      </c>
      <c r="O61" s="20" t="s">
        <v>93</v>
      </c>
      <c r="P61" s="20" t="s">
        <v>6</v>
      </c>
      <c r="Q61" s="20"/>
      <c r="R61" s="20" t="s">
        <v>12</v>
      </c>
      <c r="S61" s="65">
        <f>SUM(M$3:M61)</f>
        <v>550</v>
      </c>
      <c r="T61" s="67">
        <f t="shared" si="21"/>
        <v>2</v>
      </c>
      <c r="U61" s="67">
        <f>SUM(T$3:T61)</f>
        <v>3173</v>
      </c>
      <c r="V61" s="58">
        <v>1</v>
      </c>
      <c r="W61" s="58"/>
      <c r="X61" s="22"/>
      <c r="Y61" s="22">
        <f t="shared" si="10"/>
      </c>
      <c r="Z61" s="116" t="s">
        <v>245</v>
      </c>
      <c r="AA61" s="107"/>
      <c r="AB61" s="108" t="s">
        <v>181</v>
      </c>
      <c r="AC61" s="117">
        <v>1</v>
      </c>
      <c r="AG61" s="53"/>
      <c r="AH61" s="53"/>
      <c r="AM61" s="3" t="str">
        <f t="shared" si="11"/>
        <v>W Jr 2-</v>
      </c>
      <c r="AN61" s="3" t="str">
        <f t="shared" si="12"/>
        <v>Womens Jr 2-</v>
      </c>
    </row>
    <row r="62" spans="1:40" s="5" customFormat="1" ht="12" customHeight="1">
      <c r="A62" s="71">
        <v>55</v>
      </c>
      <c r="B62" s="71" t="str">
        <f t="shared" si="2"/>
        <v>59 </v>
      </c>
      <c r="C62" s="73">
        <f>I62-(5/96)-E62</f>
        <v>0.5763888888888886</v>
      </c>
      <c r="D62" s="13">
        <f>C62+(20/1440)</f>
        <v>0.5902777777777775</v>
      </c>
      <c r="E62" s="14">
        <f t="shared" si="19"/>
        <v>0</v>
      </c>
      <c r="F62" s="15"/>
      <c r="G62" s="16">
        <v>46</v>
      </c>
      <c r="H62" s="24"/>
      <c r="I62" s="17">
        <f>I61+H62+E62</f>
        <v>0.628472222222222</v>
      </c>
      <c r="J62" s="18">
        <f t="shared" si="7"/>
        <v>0.6562499999999998</v>
      </c>
      <c r="K62" s="19" t="s">
        <v>35</v>
      </c>
      <c r="L62" s="47"/>
      <c r="M62" s="55">
        <f t="shared" si="16"/>
        <v>1</v>
      </c>
      <c r="N62" s="82">
        <f t="shared" si="9"/>
        <v>0.3333333333333333</v>
      </c>
      <c r="O62" s="20" t="s">
        <v>71</v>
      </c>
      <c r="P62" s="20" t="s">
        <v>5</v>
      </c>
      <c r="Q62" s="20"/>
      <c r="R62" s="20" t="s">
        <v>3</v>
      </c>
      <c r="S62" s="65">
        <f>SUM(M$3:M62)</f>
        <v>551</v>
      </c>
      <c r="T62" s="67">
        <f t="shared" si="21"/>
        <v>2</v>
      </c>
      <c r="U62" s="67">
        <f>SUM(T$3:T62)</f>
        <v>3175</v>
      </c>
      <c r="V62" s="58">
        <v>3</v>
      </c>
      <c r="W62" s="58">
        <f>V62*VLOOKUP(O62,BOATCLASS,2)</f>
        <v>6</v>
      </c>
      <c r="X62" s="22"/>
      <c r="Y62" s="22">
        <f t="shared" si="10"/>
      </c>
      <c r="Z62" s="118" t="s">
        <v>246</v>
      </c>
      <c r="AA62" s="104"/>
      <c r="AB62" s="106" t="s">
        <v>182</v>
      </c>
      <c r="AC62" s="119">
        <v>1</v>
      </c>
      <c r="AG62" s="53"/>
      <c r="AH62" s="53"/>
      <c r="AM62" s="3" t="str">
        <f t="shared" si="11"/>
        <v>M Open 2x</v>
      </c>
      <c r="AN62" s="3" t="str">
        <f t="shared" si="12"/>
        <v>Mens Open 2x</v>
      </c>
    </row>
    <row r="63" spans="1:40" s="5" customFormat="1" ht="12" customHeight="1">
      <c r="A63" s="71">
        <v>56</v>
      </c>
      <c r="B63" s="71" t="str">
        <f t="shared" si="2"/>
        <v>60 </v>
      </c>
      <c r="C63" s="73">
        <f t="shared" si="3"/>
        <v>0.5763888888888886</v>
      </c>
      <c r="D63" s="13">
        <f t="shared" si="4"/>
        <v>0.5902777777777775</v>
      </c>
      <c r="E63" s="14">
        <f t="shared" si="19"/>
        <v>0</v>
      </c>
      <c r="F63" s="15"/>
      <c r="G63" s="16">
        <v>43</v>
      </c>
      <c r="H63" s="12"/>
      <c r="I63" s="17">
        <f t="shared" si="6"/>
        <v>0.628472222222222</v>
      </c>
      <c r="J63" s="18">
        <f t="shared" si="7"/>
        <v>0.6562499999999998</v>
      </c>
      <c r="K63" s="19" t="s">
        <v>36</v>
      </c>
      <c r="L63" s="46" t="s">
        <v>80</v>
      </c>
      <c r="M63" s="55">
        <f t="shared" si="16"/>
        <v>5</v>
      </c>
      <c r="N63" s="82">
        <f t="shared" si="9"/>
        <v>1.6666666666666667</v>
      </c>
      <c r="O63" s="20" t="s">
        <v>71</v>
      </c>
      <c r="P63" s="20" t="s">
        <v>5</v>
      </c>
      <c r="Q63" s="20"/>
      <c r="R63" s="20" t="s">
        <v>7</v>
      </c>
      <c r="S63" s="65">
        <f>SUM(M$3:M63)</f>
        <v>556</v>
      </c>
      <c r="T63" s="67">
        <f t="shared" si="21"/>
        <v>10</v>
      </c>
      <c r="U63" s="67">
        <f>SUM(T$3:T63)</f>
        <v>3185</v>
      </c>
      <c r="V63" s="58">
        <v>9</v>
      </c>
      <c r="W63" s="58">
        <f>V63*VLOOKUP(O63,BOATCLASS,2)</f>
        <v>18</v>
      </c>
      <c r="X63" s="22"/>
      <c r="Y63" s="22">
        <f t="shared" si="10"/>
      </c>
      <c r="Z63" s="116" t="s">
        <v>247</v>
      </c>
      <c r="AA63" s="107"/>
      <c r="AB63" s="108" t="s">
        <v>183</v>
      </c>
      <c r="AC63" s="117">
        <v>5</v>
      </c>
      <c r="AG63" s="53"/>
      <c r="AH63" s="53"/>
      <c r="AM63" s="3" t="str">
        <f t="shared" si="11"/>
        <v>M Master 2x</v>
      </c>
      <c r="AN63" s="3" t="str">
        <f t="shared" si="12"/>
        <v>Mens Masters 2x</v>
      </c>
    </row>
    <row r="64" spans="1:40" s="5" customFormat="1" ht="12" customHeight="1">
      <c r="A64" s="71">
        <v>57</v>
      </c>
      <c r="B64" s="71" t="str">
        <f t="shared" si="2"/>
        <v>61 </v>
      </c>
      <c r="C64" s="73">
        <f t="shared" si="3"/>
        <v>0.5763888888888886</v>
      </c>
      <c r="D64" s="13">
        <f t="shared" si="4"/>
        <v>0.5902777777777775</v>
      </c>
      <c r="E64" s="14">
        <f t="shared" si="19"/>
        <v>0</v>
      </c>
      <c r="F64" s="15"/>
      <c r="G64" s="16">
        <v>44</v>
      </c>
      <c r="H64" s="12"/>
      <c r="I64" s="17">
        <f t="shared" si="6"/>
        <v>0.628472222222222</v>
      </c>
      <c r="J64" s="18">
        <f t="shared" si="7"/>
        <v>0.6562499999999998</v>
      </c>
      <c r="K64" s="19" t="s">
        <v>37</v>
      </c>
      <c r="L64" s="47"/>
      <c r="M64" s="55">
        <f t="shared" si="16"/>
        <v>10</v>
      </c>
      <c r="N64" s="82">
        <f t="shared" si="9"/>
        <v>3.3333333333333335</v>
      </c>
      <c r="O64" s="20" t="s">
        <v>71</v>
      </c>
      <c r="P64" s="20" t="s">
        <v>5</v>
      </c>
      <c r="Q64" s="20"/>
      <c r="R64" s="20" t="s">
        <v>13</v>
      </c>
      <c r="S64" s="65">
        <f>SUM(M$3:M64)</f>
        <v>566</v>
      </c>
      <c r="T64" s="67">
        <f t="shared" si="21"/>
        <v>20</v>
      </c>
      <c r="U64" s="67">
        <f>SUM(T$3:T64)</f>
        <v>3205</v>
      </c>
      <c r="V64" s="58">
        <v>12</v>
      </c>
      <c r="W64" s="58">
        <f>V64*VLOOKUP(O64,BOATCLASS,2)</f>
        <v>24</v>
      </c>
      <c r="X64" s="22"/>
      <c r="Y64" s="22">
        <f t="shared" si="10"/>
      </c>
      <c r="Z64" s="118" t="s">
        <v>248</v>
      </c>
      <c r="AA64" s="104"/>
      <c r="AB64" s="106" t="s">
        <v>184</v>
      </c>
      <c r="AC64" s="119">
        <v>10</v>
      </c>
      <c r="AG64" s="53"/>
      <c r="AH64" s="53"/>
      <c r="AM64" s="3" t="str">
        <f t="shared" si="11"/>
        <v>M Club 2x</v>
      </c>
      <c r="AN64" s="3" t="str">
        <f t="shared" si="12"/>
        <v>Mens Club 2x</v>
      </c>
    </row>
    <row r="65" spans="1:40" s="5" customFormat="1" ht="12" customHeight="1">
      <c r="A65" s="71">
        <v>58</v>
      </c>
      <c r="B65" s="71" t="str">
        <f t="shared" si="2"/>
        <v>62 </v>
      </c>
      <c r="C65" s="73">
        <f t="shared" si="3"/>
        <v>0.5902777777777775</v>
      </c>
      <c r="D65" s="13">
        <f t="shared" si="4"/>
        <v>0.6041666666666663</v>
      </c>
      <c r="E65" s="14">
        <f t="shared" si="19"/>
        <v>0</v>
      </c>
      <c r="F65" s="15"/>
      <c r="G65" s="16">
        <v>51</v>
      </c>
      <c r="H65" s="24">
        <v>0.013888888888888888</v>
      </c>
      <c r="I65" s="17">
        <f t="shared" si="6"/>
        <v>0.6423611111111108</v>
      </c>
      <c r="J65" s="18">
        <f t="shared" si="7"/>
        <v>0.6701388888888886</v>
      </c>
      <c r="K65" s="19" t="s">
        <v>39</v>
      </c>
      <c r="L65" s="47"/>
      <c r="M65" s="55">
        <f t="shared" si="16"/>
        <v>8</v>
      </c>
      <c r="N65" s="82">
        <f t="shared" si="9"/>
        <v>2.6666666666666665</v>
      </c>
      <c r="O65" s="20" t="s">
        <v>94</v>
      </c>
      <c r="P65" s="20" t="s">
        <v>5</v>
      </c>
      <c r="Q65" s="20"/>
      <c r="R65" s="20" t="s">
        <v>3</v>
      </c>
      <c r="S65" s="65">
        <f>SUM(M$3:M65)</f>
        <v>574</v>
      </c>
      <c r="T65" s="67">
        <f t="shared" si="21"/>
        <v>72</v>
      </c>
      <c r="U65" s="67">
        <f>SUM(T$3:T65)</f>
        <v>3277</v>
      </c>
      <c r="V65" s="58">
        <v>12</v>
      </c>
      <c r="W65" s="58">
        <f>V65*VLOOKUP(O65,BOATCLASS,2)</f>
        <v>108</v>
      </c>
      <c r="X65" s="95"/>
      <c r="Z65" s="116" t="s">
        <v>249</v>
      </c>
      <c r="AA65" s="110">
        <v>0.625</v>
      </c>
      <c r="AB65" s="108" t="s">
        <v>185</v>
      </c>
      <c r="AC65" s="117">
        <v>8</v>
      </c>
      <c r="AG65" s="53"/>
      <c r="AH65" s="53"/>
      <c r="AM65" s="3" t="str">
        <f t="shared" si="11"/>
        <v>M Open 8+</v>
      </c>
      <c r="AN65" s="3" t="str">
        <f t="shared" si="12"/>
        <v>Mens Open 8+</v>
      </c>
    </row>
    <row r="66" spans="1:40" s="5" customFormat="1" ht="12" customHeight="1" thickBot="1">
      <c r="A66" s="71">
        <v>59</v>
      </c>
      <c r="B66" s="71" t="str">
        <f t="shared" si="2"/>
        <v>63 </v>
      </c>
      <c r="C66" s="73">
        <f t="shared" si="3"/>
        <v>0.5902777777777775</v>
      </c>
      <c r="D66" s="13">
        <f t="shared" si="4"/>
        <v>0.6041666666666663</v>
      </c>
      <c r="E66" s="14">
        <f t="shared" si="19"/>
        <v>0</v>
      </c>
      <c r="F66" s="15"/>
      <c r="G66" s="16">
        <v>50</v>
      </c>
      <c r="H66" s="24"/>
      <c r="I66" s="17">
        <f t="shared" si="6"/>
        <v>0.6423611111111108</v>
      </c>
      <c r="J66" s="18">
        <f t="shared" si="7"/>
        <v>0.6701388888888886</v>
      </c>
      <c r="K66" s="19" t="s">
        <v>52</v>
      </c>
      <c r="L66" s="56"/>
      <c r="M66" s="55">
        <f t="shared" si="16"/>
        <v>1</v>
      </c>
      <c r="N66" s="82">
        <f t="shared" si="9"/>
        <v>0.3333333333333333</v>
      </c>
      <c r="O66" s="20" t="s">
        <v>94</v>
      </c>
      <c r="P66" s="20" t="s">
        <v>6</v>
      </c>
      <c r="Q66" s="20"/>
      <c r="R66" s="20" t="s">
        <v>3</v>
      </c>
      <c r="S66" s="65">
        <f>SUM(M$3:M66)</f>
        <v>575</v>
      </c>
      <c r="T66" s="67">
        <f t="shared" si="21"/>
        <v>9</v>
      </c>
      <c r="U66" s="68">
        <f>SUM(T$3:T66)</f>
        <v>3286</v>
      </c>
      <c r="V66" s="60">
        <v>4</v>
      </c>
      <c r="W66" s="60">
        <f>V66*VLOOKUP(O66,BOATCLASS,2)</f>
        <v>36</v>
      </c>
      <c r="X66" s="95">
        <f>U66-SUM(X$3:X65)</f>
        <v>154</v>
      </c>
      <c r="Y66" s="22">
        <f>IF(INT(I65*24)&lt;&gt;INT(I64*24),INT(I65*24),"")</f>
      </c>
      <c r="Z66" s="120" t="s">
        <v>250</v>
      </c>
      <c r="AA66" s="121"/>
      <c r="AB66" s="122" t="s">
        <v>186</v>
      </c>
      <c r="AC66" s="123">
        <v>1</v>
      </c>
      <c r="AD66" s="26"/>
      <c r="AG66" s="53"/>
      <c r="AH66" s="53"/>
      <c r="AM66" s="3" t="str">
        <f t="shared" si="11"/>
        <v>W Open 8+</v>
      </c>
      <c r="AN66" s="3" t="str">
        <f t="shared" si="12"/>
        <v>Womens Open 8+</v>
      </c>
    </row>
    <row r="67" spans="24:25" ht="17.25" customHeight="1">
      <c r="X67" s="4"/>
      <c r="Y67" s="4"/>
    </row>
    <row r="68" spans="9:23" ht="17.25" customHeight="1">
      <c r="I68" s="2" t="s">
        <v>100</v>
      </c>
      <c r="K68" s="66">
        <f>COUNTIF(K3:K66,"&gt;''")</f>
        <v>63</v>
      </c>
      <c r="M68" s="53">
        <f>SUM(M3:M66)</f>
        <v>575</v>
      </c>
      <c r="N68" s="63">
        <f>SUM(N3:N66)</f>
        <v>191.66666666666669</v>
      </c>
      <c r="T68" s="70">
        <f>SUM(T3:T66)</f>
        <v>3286</v>
      </c>
      <c r="V68" s="53">
        <f>SUM(V3:V66)</f>
        <v>611</v>
      </c>
      <c r="W68" s="70">
        <f>SUM(W3:W66)</f>
        <v>3177</v>
      </c>
    </row>
    <row r="69" spans="13:20" ht="17.25" customHeight="1">
      <c r="M69" s="96">
        <f>(M68-V68)/V68</f>
        <v>-0.058919803600654665</v>
      </c>
      <c r="T69" s="96">
        <f>(T68-W68)/W68</f>
        <v>0.034309096632042804</v>
      </c>
    </row>
    <row r="71" spans="9:22" ht="17.25" customHeight="1">
      <c r="I71" s="124" t="s">
        <v>252</v>
      </c>
      <c r="K71" s="2" t="s">
        <v>92</v>
      </c>
      <c r="M71" s="53">
        <f>SUMIF($O$3:$O$66,"=1x",$M$3:$M$66)</f>
        <v>94</v>
      </c>
      <c r="V71" s="53">
        <f>SUMIF($O$3:$O$66,"=1x",$V$3:$V$66)</f>
        <v>113</v>
      </c>
    </row>
    <row r="72" spans="11:22" ht="17.25" customHeight="1">
      <c r="K72" s="2" t="s">
        <v>93</v>
      </c>
      <c r="M72" s="53">
        <f>SUMIF($O$3:$O$66,"=2-",$M$3:$M$66)</f>
        <v>12</v>
      </c>
      <c r="V72" s="53">
        <f>SUMIF($O$3:$O$66,"=2-",$V$3:$V$66)</f>
        <v>25</v>
      </c>
    </row>
    <row r="73" spans="11:22" ht="17.25" customHeight="1">
      <c r="K73" s="2" t="s">
        <v>71</v>
      </c>
      <c r="M73" s="53">
        <f>SUMIF($O$3:$O$66,"=2x",$M$3:$M$66)</f>
        <v>43</v>
      </c>
      <c r="V73" s="53">
        <f>SUMIF($O$3:$O$66,"=2x",$V$3:$V$66)</f>
        <v>50</v>
      </c>
    </row>
    <row r="74" spans="8:22" ht="17.25" customHeight="1">
      <c r="H74" s="7" t="s">
        <v>254</v>
      </c>
      <c r="I74" s="7" t="s">
        <v>255</v>
      </c>
      <c r="K74" s="2" t="s">
        <v>95</v>
      </c>
      <c r="M74" s="53">
        <f>SUMIF($O$3:$O$66,"=4+",$M$3:$M$66)</f>
        <v>163</v>
      </c>
      <c r="V74" s="53">
        <f>SUMIF($O$3:$O$66,"=4+",$V$3:$V$66)</f>
        <v>195</v>
      </c>
    </row>
    <row r="75" spans="5:22" ht="17.25" customHeight="1">
      <c r="E75" s="7" t="s">
        <v>253</v>
      </c>
      <c r="H75" s="7">
        <v>0.513888888888889</v>
      </c>
      <c r="K75" s="2" t="s">
        <v>70</v>
      </c>
      <c r="M75" s="53">
        <f>SUMIF($O$3:$O$66,"=4x",$M$3:$M$66)</f>
        <v>20</v>
      </c>
      <c r="V75" s="53">
        <f>SUMIF($O$3:$O$66,"=4x",$V$3:$V$66)</f>
        <v>13</v>
      </c>
    </row>
    <row r="76" spans="8:22" ht="17.25" customHeight="1">
      <c r="H76" s="7">
        <v>0.5625</v>
      </c>
      <c r="I76" s="7">
        <f>H76-H75</f>
        <v>0.04861111111111105</v>
      </c>
      <c r="K76" s="2" t="s">
        <v>94</v>
      </c>
      <c r="M76" s="53">
        <f>SUMIF($O$3:$O$66,"=8+",$M$3:$M$66)</f>
        <v>243</v>
      </c>
      <c r="V76" s="53">
        <f>SUMIF($O$3:$O$66,"=8+",$V$3:$V$66)</f>
        <v>215</v>
      </c>
    </row>
    <row r="77" spans="8:9" ht="17.25" customHeight="1">
      <c r="H77" s="7">
        <v>0.6354166666666666</v>
      </c>
      <c r="I77" s="7">
        <f>H77-H76</f>
        <v>0.07291666666666663</v>
      </c>
    </row>
  </sheetData>
  <sheetProtection/>
  <autoFilter ref="O2:R66"/>
  <mergeCells count="3">
    <mergeCell ref="X2:Y2"/>
    <mergeCell ref="I1:K1"/>
    <mergeCell ref="L1:U1"/>
  </mergeCells>
  <conditionalFormatting sqref="E3:E66">
    <cfRule type="cellIs" priority="39" dxfId="33" operator="notEqual" stopIfTrue="1">
      <formula>0</formula>
    </cfRule>
  </conditionalFormatting>
  <conditionalFormatting sqref="P3:P66">
    <cfRule type="cellIs" priority="35" dxfId="6" operator="equal">
      <formula>"Mixed"</formula>
    </cfRule>
    <cfRule type="cellIs" priority="36" dxfId="31" operator="equal">
      <formula>"W"</formula>
    </cfRule>
    <cfRule type="cellIs" priority="37" dxfId="30" operator="equal">
      <formula>"M"</formula>
    </cfRule>
  </conditionalFormatting>
  <conditionalFormatting sqref="N3:N66">
    <cfRule type="top10" priority="48" dxfId="29" rank="10" percent="1"/>
  </conditionalFormatting>
  <conditionalFormatting sqref="B50:B66 B44:B45">
    <cfRule type="expression" priority="19" dxfId="0" stopIfTrue="1">
      <formula>$B44:$B82&lt;&gt;$A44:$A82</formula>
    </cfRule>
  </conditionalFormatting>
  <conditionalFormatting sqref="A62:A66 A44:A45">
    <cfRule type="expression" priority="17" dxfId="0" stopIfTrue="1">
      <formula>$A44:$A82&lt;&gt;$B44:$B82</formula>
    </cfRule>
  </conditionalFormatting>
  <conditionalFormatting sqref="B50:B66 B12:B20 B23:B48">
    <cfRule type="expression" priority="50" dxfId="0" stopIfTrue="1">
      <formula>$B12:$B52&lt;&gt;$A12:$A52</formula>
    </cfRule>
  </conditionalFormatting>
  <conditionalFormatting sqref="B50:B66 B23:B48">
    <cfRule type="expression" priority="93" dxfId="0" stopIfTrue="1">
      <formula>$B23:$B62&lt;&gt;$A23:$A62</formula>
    </cfRule>
  </conditionalFormatting>
  <conditionalFormatting sqref="A55:A61 A51:A52 A46:A48 A23:A43">
    <cfRule type="expression" priority="96" dxfId="0" stopIfTrue="1">
      <formula>$A23:$A62&lt;&gt;$B23:$B62</formula>
    </cfRule>
  </conditionalFormatting>
  <conditionalFormatting sqref="B62:B66 B51:B53">
    <cfRule type="expression" priority="99" dxfId="0" stopIfTrue="1">
      <formula>$B51:$B88&lt;&gt;$A51:$A88</formula>
    </cfRule>
  </conditionalFormatting>
  <conditionalFormatting sqref="K54:K66 K46:K48">
    <cfRule type="expression" priority="13" dxfId="6" stopIfTrue="1">
      <formula>$M46=0</formula>
    </cfRule>
  </conditionalFormatting>
  <conditionalFormatting sqref="K44:K45 K3:K42">
    <cfRule type="expression" priority="12" dxfId="6" stopIfTrue="1">
      <formula>$M3=0</formula>
    </cfRule>
  </conditionalFormatting>
  <conditionalFormatting sqref="B50 B46:B48">
    <cfRule type="expression" priority="188" dxfId="0" stopIfTrue="1">
      <formula>$B46:$B89&lt;&gt;$A46:$A89</formula>
    </cfRule>
  </conditionalFormatting>
  <conditionalFormatting sqref="B50:B66 B10:B11 B5:B7 A5:A45 B14:B48">
    <cfRule type="expression" priority="216" dxfId="0" stopIfTrue="1">
      <formula>$B5:$B46&lt;&gt;$A5:$A46</formula>
    </cfRule>
  </conditionalFormatting>
  <conditionalFormatting sqref="B54">
    <cfRule type="expression" priority="241" dxfId="0" stopIfTrue="1">
      <formula>$B52:$B89&lt;&gt;$A52:$A89</formula>
    </cfRule>
  </conditionalFormatting>
  <conditionalFormatting sqref="A54">
    <cfRule type="expression" priority="242" dxfId="0" stopIfTrue="1">
      <formula>$A52:$A89&lt;&gt;$B52:$B89</formula>
    </cfRule>
  </conditionalFormatting>
  <conditionalFormatting sqref="B50">
    <cfRule type="expression" priority="250" dxfId="0" stopIfTrue="1">
      <formula>$B51:$B88&lt;&gt;$A51:$A88</formula>
    </cfRule>
  </conditionalFormatting>
  <conditionalFormatting sqref="A50">
    <cfRule type="expression" priority="251" dxfId="0" stopIfTrue="1">
      <formula>$A51:$A88&lt;&gt;$B51:$B88</formula>
    </cfRule>
  </conditionalFormatting>
  <conditionalFormatting sqref="A53 A12:A20">
    <cfRule type="expression" priority="258" dxfId="0" stopIfTrue="1">
      <formula>$A12:$A52&lt;&gt;$B12:$B52</formula>
    </cfRule>
  </conditionalFormatting>
  <conditionalFormatting sqref="A3 B49">
    <cfRule type="expression" priority="280" dxfId="0" stopIfTrue="1">
      <formula>$A3:$A45&lt;&gt;$B3:$B45</formula>
    </cfRule>
  </conditionalFormatting>
  <conditionalFormatting sqref="B50:B66 B3:B4 B14:B45">
    <cfRule type="expression" priority="281" dxfId="0" stopIfTrue="1">
      <formula>$B3:$B47&lt;&gt;$A3:$A47</formula>
    </cfRule>
  </conditionalFormatting>
  <conditionalFormatting sqref="K43">
    <cfRule type="expression" priority="8" dxfId="6" stopIfTrue="1">
      <formula>$M43=0</formula>
    </cfRule>
  </conditionalFormatting>
  <conditionalFormatting sqref="K43">
    <cfRule type="expression" priority="7" dxfId="6" stopIfTrue="1">
      <formula>$M43=0</formula>
    </cfRule>
  </conditionalFormatting>
  <conditionalFormatting sqref="B50:B66 B3 A49 B8:B48">
    <cfRule type="expression" priority="302" dxfId="0" stopIfTrue="1">
      <formula>$B3:$B45&lt;&gt;$A3:$A45</formula>
    </cfRule>
  </conditionalFormatting>
  <conditionalFormatting sqref="B50:B66 B4:B48">
    <cfRule type="expression" priority="316" dxfId="0" stopIfTrue="1">
      <formula>$B4:$B49&lt;&gt;$A4:$A49</formula>
    </cfRule>
  </conditionalFormatting>
  <conditionalFormatting sqref="K50:K52">
    <cfRule type="expression" priority="325" dxfId="6" stopIfTrue="1">
      <formula>$M51=0</formula>
    </cfRule>
  </conditionalFormatting>
  <conditionalFormatting sqref="K53">
    <cfRule type="expression" priority="1" dxfId="6" stopIfTrue="1">
      <formula>$M54=0</formula>
    </cfRule>
  </conditionalFormatting>
  <conditionalFormatting sqref="A21 A10:A11 A5:A7 B5:B45">
    <cfRule type="expression" priority="343" dxfId="0" stopIfTrue="1">
      <formula>$A5:$A46&lt;&gt;$B5:$B46</formula>
    </cfRule>
  </conditionalFormatting>
  <conditionalFormatting sqref="B46:B48">
    <cfRule type="expression" priority="356" dxfId="0" stopIfTrue="1">
      <formula>$B46:$B92&lt;&gt;$A46:$A92</formula>
    </cfRule>
  </conditionalFormatting>
  <conditionalFormatting sqref="B22:B23">
    <cfRule type="expression" priority="381" dxfId="0" stopIfTrue="1">
      <formula>$B22:$B90&lt;&gt;$A22:$A90</formula>
    </cfRule>
  </conditionalFormatting>
  <conditionalFormatting sqref="B22:B23">
    <cfRule type="expression" priority="382" dxfId="0" stopIfTrue="1">
      <formula>$B22:$B92&lt;&gt;$A22:$A92</formula>
    </cfRule>
  </conditionalFormatting>
  <conditionalFormatting sqref="A22:A23">
    <cfRule type="expression" priority="383" dxfId="0" stopIfTrue="1">
      <formula>$A22:$A92&lt;&gt;$B22:$B92</formula>
    </cfRule>
  </conditionalFormatting>
  <conditionalFormatting sqref="A4 A8:A9">
    <cfRule type="expression" priority="385" dxfId="0" stopIfTrue="1">
      <formula>$A4:$A49&lt;&gt;$B4:$B49</formula>
    </cfRule>
  </conditionalFormatting>
  <hyperlinks>
    <hyperlink ref="AB3" r:id="rId1" display="https://www.regattacentral.com/regatta/entries/competitors.jsp?job_id=2440&amp;event_id=1"/>
    <hyperlink ref="AB4" r:id="rId2" display="https://www.regattacentral.com/regatta/entries/competitors.jsp?job_id=2440&amp;event_id=2"/>
    <hyperlink ref="AB5" r:id="rId3" display="https://www.regattacentral.com/regatta/entries/competitors.jsp?job_id=2440&amp;event_id=3"/>
    <hyperlink ref="AB6" r:id="rId4" display="https://www.regattacentral.com/regatta/entries/competitors.jsp?job_id=2440&amp;event_id=4"/>
    <hyperlink ref="AB7" r:id="rId5" display="https://www.regattacentral.com/regatta/entries/competitors.jsp?job_id=2440&amp;event_id=5"/>
    <hyperlink ref="AB8" r:id="rId6" display="https://www.regattacentral.com/regatta/entries/competitors.jsp?job_id=2440&amp;event_id=6"/>
    <hyperlink ref="AB10" r:id="rId7" display="https://www.regattacentral.com/regatta/entries/competitors.jsp?job_id=2440&amp;event_id=8"/>
    <hyperlink ref="AB11" r:id="rId8" display="https://www.regattacentral.com/regatta/entries/competitors.jsp?job_id=2440&amp;event_id=9"/>
    <hyperlink ref="AB12" r:id="rId9" display="https://www.regattacentral.com/regatta/entries/competitors.jsp?job_id=2440&amp;event_id=10"/>
    <hyperlink ref="AB13" r:id="rId10" display="https://www.regattacentral.com/regatta/entries/competitors.jsp?job_id=2440&amp;event_id=11"/>
    <hyperlink ref="AB14" r:id="rId11" display="https://www.regattacentral.com/regatta/entries/competitors.jsp?job_id=2440&amp;event_id=64"/>
    <hyperlink ref="AB15" r:id="rId12" display="https://www.regattacentral.com/regatta/entries/competitors.jsp?job_id=2440&amp;event_id=12"/>
    <hyperlink ref="AB16" r:id="rId13" display="https://www.regattacentral.com/regatta/entries/competitors.jsp?job_id=2440&amp;event_id=13"/>
    <hyperlink ref="AB17" r:id="rId14" display="https://www.regattacentral.com/regatta/entries/competitors.jsp?job_id=2440&amp;event_id=14"/>
    <hyperlink ref="AB18" r:id="rId15" display="https://www.regattacentral.com/regatta/entries/competitors.jsp?job_id=2440&amp;event_id=15"/>
    <hyperlink ref="AB19" r:id="rId16" display="https://www.regattacentral.com/regatta/entries/competitors.jsp?job_id=2440&amp;event_id=16"/>
    <hyperlink ref="AB20" r:id="rId17" display="https://www.regattacentral.com/regatta/entries/competitors.jsp?job_id=2440&amp;event_id=17"/>
    <hyperlink ref="AB21" r:id="rId18" display="https://www.regattacentral.com/regatta/entries/competitors.jsp?job_id=2440&amp;event_id=18"/>
    <hyperlink ref="AB22" r:id="rId19" display="https://www.regattacentral.com/regatta/entries/competitors.jsp?job_id=2440&amp;event_id=19"/>
    <hyperlink ref="AB23" r:id="rId20" display="https://www.regattacentral.com/regatta/entries/competitors.jsp?job_id=2440&amp;event_id=20"/>
    <hyperlink ref="AB24" r:id="rId21" display="https://www.regattacentral.com/regatta/entries/competitors.jsp?job_id=2440&amp;event_id=21"/>
    <hyperlink ref="AB26" r:id="rId22" display="https://www.regattacentral.com/regatta/entries/competitors.jsp?job_id=2440&amp;event_id=23"/>
    <hyperlink ref="AB27" r:id="rId23" display="https://www.regattacentral.com/regatta/entries/competitors.jsp?job_id=2440&amp;event_id=24"/>
    <hyperlink ref="AB28" r:id="rId24" display="https://www.regattacentral.com/regatta/entries/competitors.jsp?job_id=2440&amp;event_id=25"/>
    <hyperlink ref="AB29" r:id="rId25" display="https://www.regattacentral.com/regatta/entries/competitors.jsp?job_id=2440&amp;event_id=26"/>
    <hyperlink ref="AB30" r:id="rId26" display="https://www.regattacentral.com/regatta/entries/competitors.jsp?job_id=2440&amp;event_id=27"/>
    <hyperlink ref="AB31" r:id="rId27" display="https://www.regattacentral.com/regatta/entries/competitors.jsp?job_id=2440&amp;event_id=28"/>
    <hyperlink ref="AB32" r:id="rId28" display="https://www.regattacentral.com/regatta/entries/competitors.jsp?job_id=2440&amp;event_id=29"/>
    <hyperlink ref="AB33" r:id="rId29" display="https://www.regattacentral.com/regatta/entries/competitors.jsp?job_id=2440&amp;event_id=30"/>
    <hyperlink ref="AB34" r:id="rId30" display="https://www.regattacentral.com/regatta/entries/competitors.jsp?job_id=2440&amp;event_id=31"/>
    <hyperlink ref="AB35" r:id="rId31" display="https://www.regattacentral.com/regatta/entries/competitors.jsp?job_id=2440&amp;event_id=32"/>
    <hyperlink ref="AB36" r:id="rId32" display="https://www.regattacentral.com/regatta/entries/competitors.jsp?job_id=2440&amp;event_id=33"/>
    <hyperlink ref="AB37" r:id="rId33" display="https://www.regattacentral.com/regatta/entries/competitors.jsp?job_id=2440&amp;event_id=34"/>
    <hyperlink ref="AB38" r:id="rId34" display="https://www.regattacentral.com/regatta/entries/competitors.jsp?job_id=2440&amp;event_id=35"/>
    <hyperlink ref="AB39" r:id="rId35" display="https://www.regattacentral.com/regatta/entries/competitors.jsp?job_id=2440&amp;event_id=36"/>
    <hyperlink ref="AB40" r:id="rId36" display="https://www.regattacentral.com/regatta/entries/competitors.jsp?job_id=2440&amp;event_id=37"/>
    <hyperlink ref="AB41" r:id="rId37" display="https://www.regattacentral.com/regatta/entries/competitors.jsp?job_id=2440&amp;event_id=38"/>
    <hyperlink ref="AB42" r:id="rId38" display="https://www.regattacentral.com/regatta/entries/competitors.jsp?job_id=2440&amp;event_id=39"/>
    <hyperlink ref="AB43" r:id="rId39" display="https://www.regattacentral.com/regatta/entries/competitors.jsp?job_id=2440&amp;event_id=40"/>
    <hyperlink ref="AB44" r:id="rId40" display="https://www.regattacentral.com/regatta/entries/competitors.jsp?job_id=2440&amp;event_id=41"/>
    <hyperlink ref="AB45" r:id="rId41" display="https://www.regattacentral.com/regatta/entries/competitors.jsp?job_id=2440&amp;event_id=42"/>
    <hyperlink ref="AB49" r:id="rId42" display="https://www.regattacentral.com/regatta/entries/competitors.jsp?job_id=2440&amp;event_id=43"/>
    <hyperlink ref="AB46" r:id="rId43" display="https://www.regattacentral.com/regatta/entries/competitors.jsp?job_id=2440&amp;event_id=43"/>
  </hyperlinks>
  <printOptions/>
  <pageMargins left="0.2" right="0.23" top="0.17" bottom="0.2" header="0.5" footer="0.2"/>
  <pageSetup fitToHeight="1" fitToWidth="1" horizontalDpi="600" verticalDpi="600" orientation="landscape" scale="66" r:id="rId44"/>
  <ignoredErrors>
    <ignoredError sqref="M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25">
      <selection activeCell="A1" sqref="A1:H65"/>
    </sheetView>
  </sheetViews>
  <sheetFormatPr defaultColWidth="9.140625" defaultRowHeight="12.75"/>
  <cols>
    <col min="1" max="1" width="7.00390625" style="0" customWidth="1"/>
    <col min="2" max="3" width="9.421875" style="0" customWidth="1"/>
    <col min="4" max="4" width="9.140625" style="127" customWidth="1"/>
    <col min="5" max="5" width="9.421875" style="0" customWidth="1"/>
    <col min="6" max="6" width="15.00390625" style="140" bestFit="1" customWidth="1"/>
    <col min="7" max="7" width="4.140625" style="127" customWidth="1"/>
    <col min="8" max="8" width="9.140625" style="127" customWidth="1"/>
  </cols>
  <sheetData>
    <row r="1" spans="1:8" ht="39" thickBot="1">
      <c r="A1" s="129" t="s">
        <v>14</v>
      </c>
      <c r="B1" s="129" t="s">
        <v>259</v>
      </c>
      <c r="C1" s="129" t="s">
        <v>65</v>
      </c>
      <c r="D1" s="125" t="s">
        <v>66</v>
      </c>
      <c r="E1" s="129" t="s">
        <v>76</v>
      </c>
      <c r="F1" s="138" t="s">
        <v>11</v>
      </c>
      <c r="G1" s="125" t="s">
        <v>81</v>
      </c>
      <c r="H1" s="125" t="s">
        <v>260</v>
      </c>
    </row>
    <row r="2" spans="1:8" ht="13.5" thickTop="1">
      <c r="A2" s="71" t="s">
        <v>188</v>
      </c>
      <c r="B2" s="73">
        <v>0.30208333333333337</v>
      </c>
      <c r="C2" s="73">
        <v>0.31597222222222227</v>
      </c>
      <c r="D2" s="141">
        <v>0.3541666666666667</v>
      </c>
      <c r="E2" s="73">
        <v>0.3819444444444445</v>
      </c>
      <c r="F2" s="139" t="s">
        <v>18</v>
      </c>
      <c r="G2" s="137" t="s">
        <v>80</v>
      </c>
      <c r="H2" s="126">
        <v>7</v>
      </c>
    </row>
    <row r="3" spans="1:8" ht="12.75">
      <c r="A3" s="71" t="s">
        <v>189</v>
      </c>
      <c r="B3" s="73">
        <v>0.30208333333333337</v>
      </c>
      <c r="C3" s="13">
        <v>0.31597222222222227</v>
      </c>
      <c r="D3" s="141">
        <v>0.3541666666666667</v>
      </c>
      <c r="E3" s="13">
        <v>0.3819444444444445</v>
      </c>
      <c r="F3" s="139" t="s">
        <v>19</v>
      </c>
      <c r="G3" s="137" t="s">
        <v>80</v>
      </c>
      <c r="H3" s="126">
        <v>4</v>
      </c>
    </row>
    <row r="4" spans="1:8" ht="12.75">
      <c r="A4" s="71" t="s">
        <v>190</v>
      </c>
      <c r="B4" s="73">
        <v>0.30208333333333337</v>
      </c>
      <c r="C4" s="13">
        <v>0.31597222222222227</v>
      </c>
      <c r="D4" s="141">
        <v>0.3541666666666667</v>
      </c>
      <c r="E4" s="13">
        <v>0.3819444444444445</v>
      </c>
      <c r="F4" s="139" t="s">
        <v>20</v>
      </c>
      <c r="G4" s="137" t="s">
        <v>80</v>
      </c>
      <c r="H4" s="126">
        <v>10</v>
      </c>
    </row>
    <row r="5" spans="1:8" ht="12.75">
      <c r="A5" s="71" t="s">
        <v>191</v>
      </c>
      <c r="B5" s="73">
        <v>0.30208333333333337</v>
      </c>
      <c r="C5" s="13">
        <v>0.31597222222222227</v>
      </c>
      <c r="D5" s="141">
        <v>0.3541666666666667</v>
      </c>
      <c r="E5" s="13">
        <v>0.3819444444444445</v>
      </c>
      <c r="F5" s="139" t="s">
        <v>21</v>
      </c>
      <c r="G5" s="137" t="s">
        <v>80</v>
      </c>
      <c r="H5" s="126">
        <v>10</v>
      </c>
    </row>
    <row r="6" spans="1:8" ht="12.75">
      <c r="A6" s="71" t="s">
        <v>192</v>
      </c>
      <c r="B6" s="73">
        <v>0.30208333333333337</v>
      </c>
      <c r="C6" s="13">
        <v>0.31597222222222227</v>
      </c>
      <c r="D6" s="141">
        <v>0.3541666666666667</v>
      </c>
      <c r="E6" s="13">
        <v>0.3819444444444445</v>
      </c>
      <c r="F6" s="139" t="s">
        <v>40</v>
      </c>
      <c r="G6" s="137" t="s">
        <v>80</v>
      </c>
      <c r="H6" s="126">
        <v>6</v>
      </c>
    </row>
    <row r="7" spans="1:8" ht="12.75">
      <c r="A7" s="71" t="s">
        <v>193</v>
      </c>
      <c r="B7" s="73">
        <v>0.30208333333333337</v>
      </c>
      <c r="C7" s="13">
        <v>0.31597222222222227</v>
      </c>
      <c r="D7" s="141">
        <v>0.3541666666666667</v>
      </c>
      <c r="E7" s="13">
        <v>0.3819444444444445</v>
      </c>
      <c r="F7" s="139" t="s">
        <v>41</v>
      </c>
      <c r="G7" s="137" t="s">
        <v>80</v>
      </c>
      <c r="H7" s="126">
        <v>5</v>
      </c>
    </row>
    <row r="8" spans="1:8" ht="12.75">
      <c r="A8" s="100" t="s">
        <v>194</v>
      </c>
      <c r="B8" s="73">
        <v>0.30208333333333337</v>
      </c>
      <c r="C8" s="13">
        <v>0.31597222222222227</v>
      </c>
      <c r="D8" s="141">
        <v>0.3541666666666667</v>
      </c>
      <c r="E8" s="13">
        <v>0.3819444444444445</v>
      </c>
      <c r="F8" s="139" t="s">
        <v>42</v>
      </c>
      <c r="G8" s="137" t="s">
        <v>80</v>
      </c>
      <c r="H8" s="126">
        <v>0</v>
      </c>
    </row>
    <row r="9" spans="1:8" ht="12.75">
      <c r="A9" s="71" t="s">
        <v>195</v>
      </c>
      <c r="B9" s="73">
        <v>0.30208333333333337</v>
      </c>
      <c r="C9" s="13">
        <v>0.31597222222222227</v>
      </c>
      <c r="D9" s="141">
        <v>0.3541666666666667</v>
      </c>
      <c r="E9" s="13">
        <v>0.3819444444444445</v>
      </c>
      <c r="F9" s="139" t="s">
        <v>43</v>
      </c>
      <c r="G9" s="137" t="s">
        <v>80</v>
      </c>
      <c r="H9" s="126">
        <v>3</v>
      </c>
    </row>
    <row r="10" spans="1:8" ht="12.75">
      <c r="A10" s="71" t="s">
        <v>196</v>
      </c>
      <c r="B10" s="73">
        <v>0.30208333333333337</v>
      </c>
      <c r="C10" s="13">
        <v>0.31597222222222227</v>
      </c>
      <c r="D10" s="141">
        <v>0.3541666666666667</v>
      </c>
      <c r="E10" s="13">
        <v>0.3819444444444445</v>
      </c>
      <c r="F10" s="139" t="s">
        <v>88</v>
      </c>
      <c r="G10" s="137"/>
      <c r="H10" s="126">
        <v>4</v>
      </c>
    </row>
    <row r="11" spans="1:8" ht="12.75">
      <c r="A11" s="71" t="s">
        <v>197</v>
      </c>
      <c r="B11" s="73">
        <v>0.30208333333333337</v>
      </c>
      <c r="C11" s="13">
        <v>0.31597222222222227</v>
      </c>
      <c r="D11" s="141">
        <v>0.3541666666666667</v>
      </c>
      <c r="E11" s="13">
        <v>0.3819444444444445</v>
      </c>
      <c r="F11" s="139" t="s">
        <v>89</v>
      </c>
      <c r="G11" s="137"/>
      <c r="H11" s="126">
        <v>1</v>
      </c>
    </row>
    <row r="12" spans="1:8" ht="12.75">
      <c r="A12" s="71" t="s">
        <v>198</v>
      </c>
      <c r="B12" s="73">
        <v>0.3229166666666667</v>
      </c>
      <c r="C12" s="13">
        <v>0.3368055555555556</v>
      </c>
      <c r="D12" s="141">
        <v>0.375</v>
      </c>
      <c r="E12" s="13">
        <v>0.4027777777777778</v>
      </c>
      <c r="F12" s="139" t="s">
        <v>44</v>
      </c>
      <c r="G12" s="137"/>
      <c r="H12" s="126">
        <v>3</v>
      </c>
    </row>
    <row r="13" spans="1:8" ht="12.75">
      <c r="A13" s="71" t="s">
        <v>199</v>
      </c>
      <c r="B13" s="73">
        <v>0.3229166666666667</v>
      </c>
      <c r="C13" s="13">
        <v>0.3368055555555556</v>
      </c>
      <c r="D13" s="141">
        <v>0.375</v>
      </c>
      <c r="E13" s="13">
        <v>0.4027777777777778</v>
      </c>
      <c r="F13" s="139" t="s">
        <v>130</v>
      </c>
      <c r="G13" s="137"/>
      <c r="H13" s="126">
        <v>4</v>
      </c>
    </row>
    <row r="14" spans="1:8" ht="12.75">
      <c r="A14" s="71" t="s">
        <v>200</v>
      </c>
      <c r="B14" s="73">
        <v>0.3229166666666667</v>
      </c>
      <c r="C14" s="13">
        <v>0.3368055555555556</v>
      </c>
      <c r="D14" s="141">
        <v>0.375</v>
      </c>
      <c r="E14" s="13">
        <v>0.4027777777777778</v>
      </c>
      <c r="F14" s="139" t="s">
        <v>99</v>
      </c>
      <c r="G14" s="137"/>
      <c r="H14" s="126">
        <v>8</v>
      </c>
    </row>
    <row r="15" spans="1:8" ht="12.75">
      <c r="A15" s="71" t="s">
        <v>201</v>
      </c>
      <c r="B15" s="73">
        <v>0.3229166666666667</v>
      </c>
      <c r="C15" s="13">
        <v>0.3368055555555556</v>
      </c>
      <c r="D15" s="141">
        <v>0.375</v>
      </c>
      <c r="E15" s="13">
        <v>0.4027777777777778</v>
      </c>
      <c r="F15" s="139" t="s">
        <v>38</v>
      </c>
      <c r="G15" s="137"/>
      <c r="H15" s="126">
        <v>5</v>
      </c>
    </row>
    <row r="16" spans="1:8" ht="12.75">
      <c r="A16" s="71" t="s">
        <v>202</v>
      </c>
      <c r="B16" s="73">
        <v>0.3368055555555556</v>
      </c>
      <c r="C16" s="13">
        <v>0.3506944444444445</v>
      </c>
      <c r="D16" s="141">
        <v>0.3888888888888889</v>
      </c>
      <c r="E16" s="13">
        <v>0.4166666666666667</v>
      </c>
      <c r="F16" s="139" t="s">
        <v>55</v>
      </c>
      <c r="G16" s="137" t="s">
        <v>80</v>
      </c>
      <c r="H16" s="126">
        <v>4</v>
      </c>
    </row>
    <row r="17" spans="1:8" ht="12.75">
      <c r="A17" s="71" t="s">
        <v>203</v>
      </c>
      <c r="B17" s="73">
        <v>0.3368055555555556</v>
      </c>
      <c r="C17" s="13">
        <v>0.3506944444444445</v>
      </c>
      <c r="D17" s="141">
        <v>0.3888888888888889</v>
      </c>
      <c r="E17" s="13">
        <v>0.4166666666666667</v>
      </c>
      <c r="F17" s="139" t="s">
        <v>56</v>
      </c>
      <c r="G17" s="137" t="s">
        <v>80</v>
      </c>
      <c r="H17" s="126">
        <v>13</v>
      </c>
    </row>
    <row r="18" spans="1:8" ht="12.75">
      <c r="A18" s="71" t="s">
        <v>204</v>
      </c>
      <c r="B18" s="73">
        <v>0.3368055555555556</v>
      </c>
      <c r="C18" s="13">
        <v>0.3506944444444445</v>
      </c>
      <c r="D18" s="141">
        <v>0.3888888888888889</v>
      </c>
      <c r="E18" s="13">
        <v>0.4166666666666667</v>
      </c>
      <c r="F18" s="139" t="s">
        <v>31</v>
      </c>
      <c r="G18" s="137"/>
      <c r="H18" s="126">
        <v>7</v>
      </c>
    </row>
    <row r="19" spans="1:8" ht="12.75">
      <c r="A19" s="71" t="s">
        <v>205</v>
      </c>
      <c r="B19" s="73">
        <v>0.3368055555555556</v>
      </c>
      <c r="C19" s="13">
        <v>0.3506944444444445</v>
      </c>
      <c r="D19" s="141">
        <v>0.3888888888888889</v>
      </c>
      <c r="E19" s="13">
        <v>0.4166666666666667</v>
      </c>
      <c r="F19" s="139" t="s">
        <v>22</v>
      </c>
      <c r="G19" s="137"/>
      <c r="H19" s="126">
        <v>4</v>
      </c>
    </row>
    <row r="20" spans="1:8" ht="12.75">
      <c r="A20" s="71" t="s">
        <v>206</v>
      </c>
      <c r="B20" s="73">
        <v>0.3402777777777778</v>
      </c>
      <c r="C20" s="13">
        <v>0.3541666666666667</v>
      </c>
      <c r="D20" s="141">
        <v>0.4027777777777778</v>
      </c>
      <c r="E20" s="13">
        <v>0.4305555555555556</v>
      </c>
      <c r="F20" s="139" t="s">
        <v>90</v>
      </c>
      <c r="G20" s="137"/>
      <c r="H20" s="126">
        <v>33</v>
      </c>
    </row>
    <row r="21" spans="1:8" ht="12.75">
      <c r="A21" s="71" t="s">
        <v>207</v>
      </c>
      <c r="B21" s="73">
        <v>0.36111111111111116</v>
      </c>
      <c r="C21" s="13">
        <v>0.37500000000000006</v>
      </c>
      <c r="D21" s="141">
        <v>0.42708333333333337</v>
      </c>
      <c r="E21" s="13">
        <v>0.45486111111111116</v>
      </c>
      <c r="F21" s="139" t="s">
        <v>72</v>
      </c>
      <c r="G21" s="137"/>
      <c r="H21" s="126">
        <v>31</v>
      </c>
    </row>
    <row r="22" spans="1:8" ht="12.75">
      <c r="A22" s="71" t="s">
        <v>208</v>
      </c>
      <c r="B22" s="73">
        <v>0.37847222222222227</v>
      </c>
      <c r="C22" s="13">
        <v>0.39236111111111116</v>
      </c>
      <c r="D22" s="141">
        <v>0.4305555555555556</v>
      </c>
      <c r="E22" s="13">
        <v>0.45833333333333337</v>
      </c>
      <c r="F22" s="139" t="s">
        <v>112</v>
      </c>
      <c r="G22" s="137"/>
      <c r="H22" s="126">
        <v>16</v>
      </c>
    </row>
    <row r="23" spans="1:8" ht="12.75">
      <c r="A23" s="71" t="s">
        <v>209</v>
      </c>
      <c r="B23" s="73">
        <v>0.3819444444444445</v>
      </c>
      <c r="C23" s="13">
        <v>0.39583333333333337</v>
      </c>
      <c r="D23" s="141">
        <v>0.4375</v>
      </c>
      <c r="E23" s="13">
        <v>0.4652777777777778</v>
      </c>
      <c r="F23" s="139" t="s">
        <v>59</v>
      </c>
      <c r="G23" s="137"/>
      <c r="H23" s="126">
        <v>7</v>
      </c>
    </row>
    <row r="24" spans="1:8" ht="12.75">
      <c r="A24" s="100" t="s">
        <v>210</v>
      </c>
      <c r="B24" s="73">
        <v>0.3854166666666667</v>
      </c>
      <c r="C24" s="13">
        <v>0.3993055555555556</v>
      </c>
      <c r="D24" s="141">
        <v>0.4375</v>
      </c>
      <c r="E24" s="13">
        <v>0.4652777777777778</v>
      </c>
      <c r="F24" s="139" t="s">
        <v>46</v>
      </c>
      <c r="G24" s="137"/>
      <c r="H24" s="126">
        <v>0</v>
      </c>
    </row>
    <row r="25" spans="1:8" ht="12.75">
      <c r="A25" s="71" t="s">
        <v>211</v>
      </c>
      <c r="B25" s="73">
        <v>0.3854166666666667</v>
      </c>
      <c r="C25" s="13">
        <v>0.3993055555555556</v>
      </c>
      <c r="D25" s="141">
        <v>0.4375</v>
      </c>
      <c r="E25" s="13">
        <v>0.4652777777777778</v>
      </c>
      <c r="F25" s="139" t="s">
        <v>47</v>
      </c>
      <c r="G25" s="137" t="s">
        <v>80</v>
      </c>
      <c r="H25" s="126">
        <v>1</v>
      </c>
    </row>
    <row r="26" spans="1:8" ht="12.75">
      <c r="A26" s="71" t="s">
        <v>212</v>
      </c>
      <c r="B26" s="73">
        <v>0.3888888888888889</v>
      </c>
      <c r="C26" s="13">
        <v>0.4027777777777778</v>
      </c>
      <c r="D26" s="141">
        <v>0.4513888888888889</v>
      </c>
      <c r="E26" s="13">
        <v>0.4791666666666667</v>
      </c>
      <c r="F26" s="139" t="s">
        <v>23</v>
      </c>
      <c r="G26" s="137"/>
      <c r="H26" s="126">
        <v>42</v>
      </c>
    </row>
    <row r="27" spans="1:8" ht="12.75">
      <c r="A27" s="71" t="s">
        <v>213</v>
      </c>
      <c r="B27" s="73">
        <v>0.4131944444444445</v>
      </c>
      <c r="C27" s="13">
        <v>0.42708333333333337</v>
      </c>
      <c r="D27" s="141">
        <v>0.46875</v>
      </c>
      <c r="E27" s="13">
        <v>0.4965277777777778</v>
      </c>
      <c r="F27" s="139" t="s">
        <v>24</v>
      </c>
      <c r="G27" s="137"/>
      <c r="H27" s="126">
        <v>4</v>
      </c>
    </row>
    <row r="28" spans="1:8" ht="12.75">
      <c r="A28" s="71" t="s">
        <v>214</v>
      </c>
      <c r="B28" s="73">
        <v>0.4166666666666667</v>
      </c>
      <c r="C28" s="13">
        <v>0.4305555555555556</v>
      </c>
      <c r="D28" s="141">
        <v>0.46875</v>
      </c>
      <c r="E28" s="13">
        <v>0.4965277777777778</v>
      </c>
      <c r="F28" s="139" t="s">
        <v>25</v>
      </c>
      <c r="G28" s="137"/>
      <c r="H28" s="126">
        <v>5</v>
      </c>
    </row>
    <row r="29" spans="1:8" ht="12.75">
      <c r="A29" s="71" t="s">
        <v>215</v>
      </c>
      <c r="B29" s="73">
        <v>0.4166666666666667</v>
      </c>
      <c r="C29" s="13">
        <v>0.4305555555555556</v>
      </c>
      <c r="D29" s="141">
        <v>0.46875</v>
      </c>
      <c r="E29" s="13">
        <v>0.4965277777777778</v>
      </c>
      <c r="F29" s="139" t="s">
        <v>26</v>
      </c>
      <c r="G29" s="137"/>
      <c r="H29" s="126">
        <v>4</v>
      </c>
    </row>
    <row r="30" spans="1:8" ht="12.75">
      <c r="A30" s="71" t="s">
        <v>216</v>
      </c>
      <c r="B30" s="73">
        <v>0.4166666666666667</v>
      </c>
      <c r="C30" s="13">
        <v>0.4305555555555556</v>
      </c>
      <c r="D30" s="141">
        <v>0.46875</v>
      </c>
      <c r="E30" s="13">
        <v>0.4965277777777778</v>
      </c>
      <c r="F30" s="139" t="s">
        <v>27</v>
      </c>
      <c r="G30" s="137"/>
      <c r="H30" s="126">
        <v>11</v>
      </c>
    </row>
    <row r="31" spans="1:8" ht="12.75">
      <c r="A31" s="71" t="s">
        <v>217</v>
      </c>
      <c r="B31" s="73">
        <v>0.4305555555555556</v>
      </c>
      <c r="C31" s="13">
        <v>0.4444444444444445</v>
      </c>
      <c r="D31" s="141">
        <v>0.4826388888888889</v>
      </c>
      <c r="E31" s="13">
        <v>0.5104166666666666</v>
      </c>
      <c r="F31" s="139" t="s">
        <v>45</v>
      </c>
      <c r="G31" s="137"/>
      <c r="H31" s="126">
        <v>6</v>
      </c>
    </row>
    <row r="32" spans="1:8" ht="12.75">
      <c r="A32" s="71" t="s">
        <v>218</v>
      </c>
      <c r="B32" s="73">
        <v>0.4305555555555556</v>
      </c>
      <c r="C32" s="13">
        <v>0.4444444444444445</v>
      </c>
      <c r="D32" s="141">
        <v>0.4930555555555556</v>
      </c>
      <c r="E32" s="13">
        <v>0.5208333333333334</v>
      </c>
      <c r="F32" s="139" t="s">
        <v>57</v>
      </c>
      <c r="G32" s="137"/>
      <c r="H32" s="126">
        <v>42</v>
      </c>
    </row>
    <row r="33" spans="1:8" ht="12.75">
      <c r="A33" s="71" t="s">
        <v>219</v>
      </c>
      <c r="B33" s="73">
        <v>0.4444444444444445</v>
      </c>
      <c r="C33" s="13">
        <v>0.45833333333333337</v>
      </c>
      <c r="D33" s="141">
        <v>0.5</v>
      </c>
      <c r="E33" s="13">
        <v>0.5277777777777778</v>
      </c>
      <c r="F33" s="139" t="s">
        <v>54</v>
      </c>
      <c r="G33" s="137" t="s">
        <v>80</v>
      </c>
      <c r="H33" s="126">
        <v>6</v>
      </c>
    </row>
    <row r="34" spans="1:8" ht="12.75">
      <c r="A34" s="71" t="s">
        <v>220</v>
      </c>
      <c r="B34" s="73">
        <v>0.4548611111111111</v>
      </c>
      <c r="C34" s="13">
        <v>0.46875</v>
      </c>
      <c r="D34" s="141">
        <v>0.5069444444444444</v>
      </c>
      <c r="E34" s="13">
        <v>0.5347222222222222</v>
      </c>
      <c r="F34" s="139" t="s">
        <v>33</v>
      </c>
      <c r="G34" s="137"/>
      <c r="H34" s="126">
        <v>4</v>
      </c>
    </row>
    <row r="35" spans="1:8" ht="12.75">
      <c r="A35" s="71" t="s">
        <v>221</v>
      </c>
      <c r="B35" s="73">
        <v>0.4618055555555555</v>
      </c>
      <c r="C35" s="13">
        <v>0.4756944444444444</v>
      </c>
      <c r="D35" s="141">
        <v>0.5138888888888888</v>
      </c>
      <c r="E35" s="13">
        <v>0.5416666666666666</v>
      </c>
      <c r="F35" s="139" t="s">
        <v>30</v>
      </c>
      <c r="G35" s="137"/>
      <c r="H35" s="126">
        <v>16</v>
      </c>
    </row>
    <row r="36" spans="1:8" ht="12.75">
      <c r="A36" s="71" t="s">
        <v>222</v>
      </c>
      <c r="B36" s="73">
        <v>0.4618055555555555</v>
      </c>
      <c r="C36" s="13">
        <v>0.4756944444444444</v>
      </c>
      <c r="D36" s="141">
        <v>0.5138888888888888</v>
      </c>
      <c r="E36" s="13">
        <v>0.5416666666666666</v>
      </c>
      <c r="F36" s="139" t="s">
        <v>63</v>
      </c>
      <c r="G36" s="137"/>
      <c r="H36" s="126">
        <v>18</v>
      </c>
    </row>
    <row r="37" spans="1:8" ht="12.75">
      <c r="A37" s="71" t="s">
        <v>223</v>
      </c>
      <c r="B37" s="73">
        <v>0.4618055555555555</v>
      </c>
      <c r="C37" s="13">
        <v>0.4756944444444444</v>
      </c>
      <c r="D37" s="141">
        <v>0.5138888888888888</v>
      </c>
      <c r="E37" s="13">
        <v>0.5416666666666666</v>
      </c>
      <c r="F37" s="139" t="s">
        <v>15</v>
      </c>
      <c r="G37" s="137" t="s">
        <v>80</v>
      </c>
      <c r="H37" s="126">
        <v>2</v>
      </c>
    </row>
    <row r="38" spans="1:8" ht="12.75">
      <c r="A38" s="71" t="s">
        <v>224</v>
      </c>
      <c r="B38" s="73">
        <v>0.46874999999999994</v>
      </c>
      <c r="C38" s="13">
        <v>0.48263888888888884</v>
      </c>
      <c r="D38" s="141">
        <v>0.5208333333333333</v>
      </c>
      <c r="E38" s="13">
        <v>0.548611111111111</v>
      </c>
      <c r="F38" s="139" t="s">
        <v>53</v>
      </c>
      <c r="G38" s="137" t="s">
        <v>80</v>
      </c>
      <c r="H38" s="126">
        <v>5</v>
      </c>
    </row>
    <row r="39" spans="1:8" ht="12.75">
      <c r="A39" s="71" t="s">
        <v>225</v>
      </c>
      <c r="B39" s="73">
        <v>0.46874999999999994</v>
      </c>
      <c r="C39" s="13">
        <v>0.48263888888888884</v>
      </c>
      <c r="D39" s="141">
        <v>0.5208333333333333</v>
      </c>
      <c r="E39" s="13">
        <v>0.548611111111111</v>
      </c>
      <c r="F39" s="139" t="s">
        <v>9</v>
      </c>
      <c r="G39" s="137" t="s">
        <v>80</v>
      </c>
      <c r="H39" s="126">
        <v>3</v>
      </c>
    </row>
    <row r="40" spans="1:8" ht="12.75">
      <c r="A40" s="71" t="s">
        <v>226</v>
      </c>
      <c r="B40" s="73">
        <v>0.46874999999999994</v>
      </c>
      <c r="C40" s="13">
        <v>0.48263888888888884</v>
      </c>
      <c r="D40" s="141">
        <v>0.5208333333333333</v>
      </c>
      <c r="E40" s="13">
        <v>0.548611111111111</v>
      </c>
      <c r="F40" s="139" t="s">
        <v>48</v>
      </c>
      <c r="G40" s="137"/>
      <c r="H40" s="126">
        <v>1</v>
      </c>
    </row>
    <row r="41" spans="1:8" ht="12.75">
      <c r="A41" s="71" t="s">
        <v>227</v>
      </c>
      <c r="B41" s="73">
        <v>0.46874999999999994</v>
      </c>
      <c r="C41" s="13">
        <v>0.48263888888888884</v>
      </c>
      <c r="D41" s="141">
        <v>0.5208333333333333</v>
      </c>
      <c r="E41" s="13">
        <v>0.548611111111111</v>
      </c>
      <c r="F41" s="139" t="s">
        <v>60</v>
      </c>
      <c r="G41" s="137"/>
      <c r="H41" s="126">
        <v>3</v>
      </c>
    </row>
    <row r="42" spans="1:8" ht="12.75">
      <c r="A42" s="71" t="s">
        <v>228</v>
      </c>
      <c r="B42" s="73">
        <v>0.46874999999999994</v>
      </c>
      <c r="C42" s="13">
        <v>0.48263888888888884</v>
      </c>
      <c r="D42" s="141">
        <v>0.5208333333333333</v>
      </c>
      <c r="E42" s="13">
        <v>0.548611111111111</v>
      </c>
      <c r="F42" s="139" t="s">
        <v>119</v>
      </c>
      <c r="G42" s="137"/>
      <c r="H42" s="126">
        <v>6</v>
      </c>
    </row>
    <row r="43" spans="1:8" ht="12.75">
      <c r="A43" s="71" t="s">
        <v>229</v>
      </c>
      <c r="B43" s="73">
        <v>0.46874999999999994</v>
      </c>
      <c r="C43" s="13">
        <v>0.48263888888888884</v>
      </c>
      <c r="D43" s="141">
        <v>0.5208333333333333</v>
      </c>
      <c r="E43" s="13">
        <v>0.548611111111111</v>
      </c>
      <c r="F43" s="139" t="s">
        <v>61</v>
      </c>
      <c r="G43" s="137"/>
      <c r="H43" s="126">
        <v>4</v>
      </c>
    </row>
    <row r="44" spans="1:8" ht="12.75">
      <c r="A44" s="71" t="s">
        <v>230</v>
      </c>
      <c r="B44" s="73">
        <v>0.46874999999999994</v>
      </c>
      <c r="C44" s="13">
        <v>0.48263888888888884</v>
      </c>
      <c r="D44" s="141">
        <v>0.5208333333333333</v>
      </c>
      <c r="E44" s="13">
        <v>0.548611111111111</v>
      </c>
      <c r="F44" s="139" t="s">
        <v>62</v>
      </c>
      <c r="G44" s="137"/>
      <c r="H44" s="126">
        <v>6</v>
      </c>
    </row>
    <row r="45" spans="1:8" ht="12.75">
      <c r="A45" s="71" t="s">
        <v>231</v>
      </c>
      <c r="B45" s="73">
        <v>0.46874999999999994</v>
      </c>
      <c r="C45" s="13">
        <v>0.48263888888888884</v>
      </c>
      <c r="D45" s="141">
        <v>0.5208333333333333</v>
      </c>
      <c r="E45" s="13">
        <v>0.548611111111111</v>
      </c>
      <c r="F45" s="139" t="s">
        <v>28</v>
      </c>
      <c r="G45" s="137"/>
      <c r="H45" s="126">
        <v>2</v>
      </c>
    </row>
    <row r="46" spans="1:8" ht="12.75">
      <c r="A46" s="71" t="s">
        <v>232</v>
      </c>
      <c r="B46" s="73">
        <v>0.46874999999999994</v>
      </c>
      <c r="C46" s="13">
        <v>0.48263888888888884</v>
      </c>
      <c r="D46" s="141">
        <v>0.5208333333333333</v>
      </c>
      <c r="E46" s="13">
        <v>0.548611111111111</v>
      </c>
      <c r="F46" s="139" t="s">
        <v>104</v>
      </c>
      <c r="G46" s="137"/>
      <c r="H46" s="126">
        <v>5</v>
      </c>
    </row>
    <row r="47" spans="1:8" ht="12.75">
      <c r="A47" s="71" t="s">
        <v>233</v>
      </c>
      <c r="B47" s="73">
        <v>0.46874999999999994</v>
      </c>
      <c r="C47" s="13">
        <v>0.48263888888888884</v>
      </c>
      <c r="D47" s="141">
        <v>0.5208333333333333</v>
      </c>
      <c r="E47" s="13">
        <v>0.548611111111111</v>
      </c>
      <c r="F47" s="139" t="s">
        <v>82</v>
      </c>
      <c r="G47" s="137"/>
      <c r="H47" s="126">
        <v>5</v>
      </c>
    </row>
    <row r="48" spans="1:8" ht="12.75">
      <c r="A48" s="71"/>
      <c r="B48" s="73"/>
      <c r="C48" s="13"/>
      <c r="D48" s="141" t="s">
        <v>16</v>
      </c>
      <c r="E48" s="13"/>
      <c r="F48" s="139"/>
      <c r="G48" s="137"/>
      <c r="H48" s="126"/>
    </row>
    <row r="49" spans="1:8" ht="12.75">
      <c r="A49" s="71" t="s">
        <v>234</v>
      </c>
      <c r="B49" s="73">
        <v>0.48958333333333326</v>
      </c>
      <c r="C49" s="13">
        <v>0.5034722222222221</v>
      </c>
      <c r="D49" s="141">
        <v>0.5520833333333333</v>
      </c>
      <c r="E49" s="13">
        <v>0.579861111111111</v>
      </c>
      <c r="F49" s="139" t="s">
        <v>32</v>
      </c>
      <c r="G49" s="137"/>
      <c r="H49" s="126">
        <v>57</v>
      </c>
    </row>
    <row r="50" spans="1:8" ht="12.75">
      <c r="A50" s="71" t="s">
        <v>235</v>
      </c>
      <c r="B50" s="73">
        <v>0.49999999999999994</v>
      </c>
      <c r="C50" s="13">
        <v>0.5138888888888888</v>
      </c>
      <c r="D50" s="141">
        <v>0.5520833333333333</v>
      </c>
      <c r="E50" s="13">
        <v>0.579861111111111</v>
      </c>
      <c r="F50" s="139" t="s">
        <v>49</v>
      </c>
      <c r="G50" s="137"/>
      <c r="H50" s="126">
        <v>6</v>
      </c>
    </row>
    <row r="51" spans="1:8" ht="12.75">
      <c r="A51" s="71" t="s">
        <v>236</v>
      </c>
      <c r="B51" s="73">
        <v>0.5034722222222221</v>
      </c>
      <c r="C51" s="13">
        <v>0.5173611111111109</v>
      </c>
      <c r="D51" s="141">
        <v>0.5659722222222221</v>
      </c>
      <c r="E51" s="13">
        <v>0.5937499999999999</v>
      </c>
      <c r="F51" s="139" t="s">
        <v>58</v>
      </c>
      <c r="G51" s="137"/>
      <c r="H51" s="126">
        <v>45</v>
      </c>
    </row>
    <row r="52" spans="1:8" ht="12.75">
      <c r="A52" s="71" t="s">
        <v>237</v>
      </c>
      <c r="B52" s="73">
        <v>0.5173611111111109</v>
      </c>
      <c r="C52" s="13">
        <v>0.5312499999999998</v>
      </c>
      <c r="D52" s="141">
        <v>0.5833333333333331</v>
      </c>
      <c r="E52" s="13">
        <v>0.6111111111111109</v>
      </c>
      <c r="F52" s="139" t="s">
        <v>29</v>
      </c>
      <c r="G52" s="137"/>
      <c r="H52" s="126">
        <v>26</v>
      </c>
    </row>
    <row r="53" spans="1:8" ht="12.75">
      <c r="A53" s="100" t="s">
        <v>238</v>
      </c>
      <c r="B53" s="73">
        <v>0.5486111111111109</v>
      </c>
      <c r="C53" s="13">
        <v>0.5624999999999998</v>
      </c>
      <c r="D53" s="141">
        <v>0.6111111111111109</v>
      </c>
      <c r="E53" s="13">
        <v>0.6388888888888887</v>
      </c>
      <c r="F53" s="139" t="s">
        <v>51</v>
      </c>
      <c r="G53" s="137"/>
      <c r="H53" s="126">
        <v>19</v>
      </c>
    </row>
    <row r="54" spans="1:8" ht="12.75">
      <c r="A54" s="71" t="s">
        <v>239</v>
      </c>
      <c r="B54" s="73">
        <v>0.5624999999999998</v>
      </c>
      <c r="C54" s="13">
        <v>0.5763888888888886</v>
      </c>
      <c r="D54" s="141">
        <v>0.6145833333333331</v>
      </c>
      <c r="E54" s="13">
        <v>0.6423611111111109</v>
      </c>
      <c r="F54" s="139" t="s">
        <v>64</v>
      </c>
      <c r="G54" s="137"/>
      <c r="H54" s="126">
        <v>1</v>
      </c>
    </row>
    <row r="55" spans="1:8" ht="12.75">
      <c r="A55" s="100" t="s">
        <v>240</v>
      </c>
      <c r="B55" s="73">
        <v>0.5624999999999998</v>
      </c>
      <c r="C55" s="13">
        <v>0.5763888888888886</v>
      </c>
      <c r="D55" s="141">
        <v>0.6145833333333331</v>
      </c>
      <c r="E55" s="13">
        <v>0.6423611111111109</v>
      </c>
      <c r="F55" s="139" t="s">
        <v>10</v>
      </c>
      <c r="G55" s="137" t="s">
        <v>80</v>
      </c>
      <c r="H55" s="126">
        <v>1</v>
      </c>
    </row>
    <row r="56" spans="1:8" ht="12.75">
      <c r="A56" s="100" t="s">
        <v>241</v>
      </c>
      <c r="B56" s="73">
        <v>0.5624999999999998</v>
      </c>
      <c r="C56" s="13">
        <v>0.5763888888888886</v>
      </c>
      <c r="D56" s="141">
        <v>0.6145833333333331</v>
      </c>
      <c r="E56" s="13">
        <v>0.6423611111111109</v>
      </c>
      <c r="F56" s="139" t="s">
        <v>34</v>
      </c>
      <c r="G56" s="137"/>
      <c r="H56" s="126">
        <v>0</v>
      </c>
    </row>
    <row r="57" spans="1:8" ht="12.75">
      <c r="A57" s="71" t="s">
        <v>242</v>
      </c>
      <c r="B57" s="73">
        <v>0.5624999999999998</v>
      </c>
      <c r="C57" s="13">
        <v>0.5763888888888886</v>
      </c>
      <c r="D57" s="141">
        <v>0.6145833333333331</v>
      </c>
      <c r="E57" s="13">
        <v>0.6423611111111109</v>
      </c>
      <c r="F57" s="139" t="s">
        <v>73</v>
      </c>
      <c r="G57" s="137"/>
      <c r="H57" s="126">
        <v>0</v>
      </c>
    </row>
    <row r="58" spans="1:8" ht="12.75">
      <c r="A58" s="71" t="s">
        <v>243</v>
      </c>
      <c r="B58" s="73">
        <v>0.5763888888888886</v>
      </c>
      <c r="C58" s="13">
        <v>0.5902777777777775</v>
      </c>
      <c r="D58" s="141">
        <v>0.628472222222222</v>
      </c>
      <c r="E58" s="13">
        <v>0.6562499999999998</v>
      </c>
      <c r="F58" s="139" t="s">
        <v>74</v>
      </c>
      <c r="G58" s="137"/>
      <c r="H58" s="126">
        <v>2</v>
      </c>
    </row>
    <row r="59" spans="1:8" ht="12.75">
      <c r="A59" s="71" t="s">
        <v>244</v>
      </c>
      <c r="B59" s="73">
        <v>0.5763888888888886</v>
      </c>
      <c r="C59" s="13">
        <v>0.5902777777777775</v>
      </c>
      <c r="D59" s="141">
        <v>0.628472222222222</v>
      </c>
      <c r="E59" s="13">
        <v>0.6562499999999998</v>
      </c>
      <c r="F59" s="139" t="s">
        <v>50</v>
      </c>
      <c r="G59" s="137"/>
      <c r="H59" s="126">
        <v>6</v>
      </c>
    </row>
    <row r="60" spans="1:8" ht="12.75">
      <c r="A60" s="71" t="s">
        <v>245</v>
      </c>
      <c r="B60" s="73">
        <v>0.5763888888888886</v>
      </c>
      <c r="C60" s="13">
        <v>0.5902777777777775</v>
      </c>
      <c r="D60" s="141">
        <v>0.628472222222222</v>
      </c>
      <c r="E60" s="13">
        <v>0.6562499999999998</v>
      </c>
      <c r="F60" s="139" t="s">
        <v>120</v>
      </c>
      <c r="G60" s="137"/>
      <c r="H60" s="126">
        <v>1</v>
      </c>
    </row>
    <row r="61" spans="1:8" ht="12.75">
      <c r="A61" s="71" t="s">
        <v>246</v>
      </c>
      <c r="B61" s="73">
        <v>0.5763888888888886</v>
      </c>
      <c r="C61" s="13">
        <v>0.5902777777777775</v>
      </c>
      <c r="D61" s="141">
        <v>0.628472222222222</v>
      </c>
      <c r="E61" s="13">
        <v>0.6562499999999998</v>
      </c>
      <c r="F61" s="139" t="s">
        <v>35</v>
      </c>
      <c r="G61" s="137"/>
      <c r="H61" s="126">
        <v>1</v>
      </c>
    </row>
    <row r="62" spans="1:8" ht="12.75">
      <c r="A62" s="71" t="s">
        <v>247</v>
      </c>
      <c r="B62" s="73">
        <v>0.5763888888888886</v>
      </c>
      <c r="C62" s="13">
        <v>0.5902777777777775</v>
      </c>
      <c r="D62" s="141">
        <v>0.628472222222222</v>
      </c>
      <c r="E62" s="13">
        <v>0.6562499999999998</v>
      </c>
      <c r="F62" s="139" t="s">
        <v>36</v>
      </c>
      <c r="G62" s="137" t="s">
        <v>80</v>
      </c>
      <c r="H62" s="126">
        <v>5</v>
      </c>
    </row>
    <row r="63" spans="1:8" ht="12.75">
      <c r="A63" s="71" t="s">
        <v>248</v>
      </c>
      <c r="B63" s="73">
        <v>0.5763888888888886</v>
      </c>
      <c r="C63" s="13">
        <v>0.5902777777777775</v>
      </c>
      <c r="D63" s="141">
        <v>0.628472222222222</v>
      </c>
      <c r="E63" s="13">
        <v>0.6562499999999998</v>
      </c>
      <c r="F63" s="139" t="s">
        <v>37</v>
      </c>
      <c r="G63" s="137"/>
      <c r="H63" s="126">
        <v>10</v>
      </c>
    </row>
    <row r="64" spans="1:8" ht="12.75">
      <c r="A64" s="71" t="s">
        <v>249</v>
      </c>
      <c r="B64" s="73">
        <v>0.5902777777777775</v>
      </c>
      <c r="C64" s="13">
        <v>0.6041666666666663</v>
      </c>
      <c r="D64" s="141">
        <v>0.6423611111111108</v>
      </c>
      <c r="E64" s="13">
        <v>0.6701388888888886</v>
      </c>
      <c r="F64" s="139" t="s">
        <v>39</v>
      </c>
      <c r="G64" s="137"/>
      <c r="H64" s="126">
        <v>8</v>
      </c>
    </row>
    <row r="65" spans="1:8" ht="12.75">
      <c r="A65" s="71" t="s">
        <v>250</v>
      </c>
      <c r="B65" s="73">
        <v>0.5902777777777775</v>
      </c>
      <c r="C65" s="13">
        <v>0.6041666666666663</v>
      </c>
      <c r="D65" s="141">
        <v>0.6423611111111108</v>
      </c>
      <c r="E65" s="13">
        <v>0.6701388888888886</v>
      </c>
      <c r="F65" s="139" t="s">
        <v>52</v>
      </c>
      <c r="G65" s="137"/>
      <c r="H65" s="126">
        <v>1</v>
      </c>
    </row>
  </sheetData>
  <sheetProtection/>
  <conditionalFormatting sqref="A51:A61 A13:A19">
    <cfRule type="expression" priority="93" dxfId="0" stopIfTrue="1">
      <formula>$A13:$A51&lt;&gt;#REF!</formula>
    </cfRule>
  </conditionalFormatting>
  <conditionalFormatting sqref="A48">
    <cfRule type="expression" priority="95" dxfId="0" stopIfTrue="1">
      <formula>$A48:$A88&lt;&gt;#REF!</formula>
    </cfRule>
  </conditionalFormatting>
  <conditionalFormatting sqref="A2:A6 A46:A47">
    <cfRule type="expression" priority="96" dxfId="0" stopIfTrue="1">
      <formula>$A2:$A41&lt;&gt;#REF!</formula>
    </cfRule>
  </conditionalFormatting>
  <conditionalFormatting sqref="A21:A41 A9:A10 A43:A45">
    <cfRule type="expression" priority="98" dxfId="0" stopIfTrue="1">
      <formula>$A9:$A46&lt;&gt;#REF!</formula>
    </cfRule>
  </conditionalFormatting>
  <conditionalFormatting sqref="A11:A12">
    <cfRule type="expression" priority="101" dxfId="0" stopIfTrue="1">
      <formula>$A11:$A47&lt;&gt;#REF!</formula>
    </cfRule>
  </conditionalFormatting>
  <conditionalFormatting sqref="A49:A50">
    <cfRule type="expression" priority="102" dxfId="0" stopIfTrue="1">
      <formula>$A46:$A83&lt;&gt;#REF!</formula>
    </cfRule>
  </conditionalFormatting>
  <conditionalFormatting sqref="A7:A8">
    <cfRule type="expression" priority="103" dxfId="0" stopIfTrue="1">
      <formula>$A7:$A49&lt;&gt;#REF!</formula>
    </cfRule>
  </conditionalFormatting>
  <conditionalFormatting sqref="A20">
    <cfRule type="expression" priority="104" dxfId="0" stopIfTrue="1">
      <formula>$A20:$A87&lt;&gt;#REF!</formula>
    </cfRule>
  </conditionalFormatting>
  <conditionalFormatting sqref="A13:A19 A51:A61">
    <cfRule type="expression" priority="105" dxfId="0" stopIfTrue="1">
      <formula>$A13:$A51&lt;&gt;#REF!</formula>
    </cfRule>
  </conditionalFormatting>
  <conditionalFormatting sqref="A48">
    <cfRule type="expression" priority="107" dxfId="0" stopIfTrue="1">
      <formula>$A48:$A88&lt;&gt;#REF!</formula>
    </cfRule>
  </conditionalFormatting>
  <conditionalFormatting sqref="A46:A47 A2:A6">
    <cfRule type="expression" priority="108" dxfId="0" stopIfTrue="1">
      <formula>$A2:$A41&lt;&gt;#REF!</formula>
    </cfRule>
  </conditionalFormatting>
  <conditionalFormatting sqref="A21:A41 A9:A10 A43:A45">
    <cfRule type="expression" priority="110" dxfId="0" stopIfTrue="1">
      <formula>$A9:$A46&lt;&gt;#REF!</formula>
    </cfRule>
  </conditionalFormatting>
  <conditionalFormatting sqref="A11:A12">
    <cfRule type="expression" priority="113" dxfId="0" stopIfTrue="1">
      <formula>$A11:$A47&lt;&gt;#REF!</formula>
    </cfRule>
  </conditionalFormatting>
  <conditionalFormatting sqref="A49:A50">
    <cfRule type="expression" priority="114" dxfId="0" stopIfTrue="1">
      <formula>$A46:$A83&lt;&gt;#REF!</formula>
    </cfRule>
  </conditionalFormatting>
  <conditionalFormatting sqref="A7:A8">
    <cfRule type="expression" priority="115" dxfId="0" stopIfTrue="1">
      <formula>$A7:$A49&lt;&gt;#REF!</formula>
    </cfRule>
  </conditionalFormatting>
  <conditionalFormatting sqref="A20">
    <cfRule type="expression" priority="116" dxfId="0" stopIfTrue="1">
      <formula>$A20:$A87&lt;&gt;#REF!</formula>
    </cfRule>
  </conditionalFormatting>
  <conditionalFormatting sqref="A45:A64">
    <cfRule type="expression" priority="34" dxfId="0" stopIfTrue="1">
      <formula>$B45:$B89&lt;&gt;$A45:$A89</formula>
    </cfRule>
  </conditionalFormatting>
  <conditionalFormatting sqref="A42:A43 A45:A64">
    <cfRule type="expression" priority="52" dxfId="0" stopIfTrue="1">
      <formula>$B42:$B80&lt;&gt;$A42:$A80</formula>
    </cfRule>
  </conditionalFormatting>
  <conditionalFormatting sqref="A9:A10 A13:A18 A22:A43 A45:A64">
    <cfRule type="expression" priority="51" dxfId="0" stopIfTrue="1">
      <formula>$B9:$B49&lt;&gt;$A9:$A49</formula>
    </cfRule>
  </conditionalFormatting>
  <conditionalFormatting sqref="A11:A12 A22:A43 A45:A64">
    <cfRule type="expression" priority="50" dxfId="0" stopIfTrue="1">
      <formula>$B11:$B50&lt;&gt;$A11:$A50</formula>
    </cfRule>
  </conditionalFormatting>
  <conditionalFormatting sqref="A60:A64 A49:A51">
    <cfRule type="expression" priority="49" dxfId="0" stopIfTrue="1">
      <formula>$B49:$B86&lt;&gt;$A49:$A86</formula>
    </cfRule>
  </conditionalFormatting>
  <conditionalFormatting sqref="A48">
    <cfRule type="expression" priority="46" dxfId="0" stopIfTrue="1">
      <formula>$B48:$B91&lt;&gt;$A48:$A91</formula>
    </cfRule>
  </conditionalFormatting>
  <conditionalFormatting sqref="A2:A43 A45:A64">
    <cfRule type="expression" priority="45" dxfId="0" stopIfTrue="1">
      <formula>$B2:$B43&lt;&gt;$A2:$A43</formula>
    </cfRule>
  </conditionalFormatting>
  <conditionalFormatting sqref="A52">
    <cfRule type="expression" priority="44" dxfId="0" stopIfTrue="1">
      <formula>$B50:$B87&lt;&gt;$A50:$A87</formula>
    </cfRule>
  </conditionalFormatting>
  <conditionalFormatting sqref="A48">
    <cfRule type="expression" priority="43" dxfId="0" stopIfTrue="1">
      <formula>$B49:$B86&lt;&gt;$A49:$A86</formula>
    </cfRule>
  </conditionalFormatting>
  <conditionalFormatting sqref="A21">
    <cfRule type="expression" priority="42" dxfId="0" stopIfTrue="1">
      <formula>$B21:$B61&lt;&gt;$A21:$A61</formula>
    </cfRule>
  </conditionalFormatting>
  <conditionalFormatting sqref="A21">
    <cfRule type="expression" priority="41" dxfId="0" stopIfTrue="1">
      <formula>$B21:$B60&lt;&gt;$A21:$A60</formula>
    </cfRule>
  </conditionalFormatting>
  <conditionalFormatting sqref="A2:A43">
    <cfRule type="expression" priority="40" dxfId="0" stopIfTrue="1">
      <formula>$B2:$B46&lt;&gt;$A2:$A46</formula>
    </cfRule>
  </conditionalFormatting>
  <conditionalFormatting sqref="A48">
    <cfRule type="expression" priority="37" dxfId="0" stopIfTrue="1">
      <formula>$B48:$B90&lt;&gt;$A48:$A90</formula>
    </cfRule>
  </conditionalFormatting>
  <conditionalFormatting sqref="A20:A21">
    <cfRule type="expression" priority="36" dxfId="0" stopIfTrue="1">
      <formula>$B20:$B88&lt;&gt;$A20:$A88</formula>
    </cfRule>
  </conditionalFormatting>
  <conditionalFormatting sqref="A20:A21">
    <cfRule type="expression" priority="35" dxfId="0" stopIfTrue="1">
      <formula>$B20:$B90&lt;&gt;$A20:$A90</formula>
    </cfRule>
  </conditionalFormatting>
  <conditionalFormatting sqref="A24">
    <cfRule type="expression" priority="33" dxfId="0" stopIfTrue="1">
      <formula>$A24:$A66&lt;&gt;#REF!</formula>
    </cfRule>
  </conditionalFormatting>
  <conditionalFormatting sqref="A24">
    <cfRule type="expression" priority="32" dxfId="0" stopIfTrue="1">
      <formula>$A24:$A66&lt;&gt;#REF!</formula>
    </cfRule>
  </conditionalFormatting>
  <conditionalFormatting sqref="A53">
    <cfRule type="expression" priority="31" dxfId="0" stopIfTrue="1">
      <formula>$A53:$A95&lt;&gt;#REF!</formula>
    </cfRule>
  </conditionalFormatting>
  <conditionalFormatting sqref="A53">
    <cfRule type="expression" priority="30" dxfId="0" stopIfTrue="1">
      <formula>$A53:$A95&lt;&gt;#REF!</formula>
    </cfRule>
  </conditionalFormatting>
  <conditionalFormatting sqref="A53">
    <cfRule type="expression" priority="29" dxfId="0" stopIfTrue="1">
      <formula>$B53:$B97&lt;&gt;$A53:$A97</formula>
    </cfRule>
  </conditionalFormatting>
  <conditionalFormatting sqref="A55">
    <cfRule type="expression" priority="28" dxfId="0" stopIfTrue="1">
      <formula>$A55:$A97&lt;&gt;#REF!</formula>
    </cfRule>
  </conditionalFormatting>
  <conditionalFormatting sqref="A55">
    <cfRule type="expression" priority="27" dxfId="0" stopIfTrue="1">
      <formula>$A55:$A97&lt;&gt;#REF!</formula>
    </cfRule>
  </conditionalFormatting>
  <conditionalFormatting sqref="A55">
    <cfRule type="expression" priority="26" dxfId="0" stopIfTrue="1">
      <formula>$B55:$B99&lt;&gt;$A55:$A99</formula>
    </cfRule>
  </conditionalFormatting>
  <conditionalFormatting sqref="A56">
    <cfRule type="expression" priority="25" dxfId="0" stopIfTrue="1">
      <formula>$A56:$A98&lt;&gt;#REF!</formula>
    </cfRule>
  </conditionalFormatting>
  <conditionalFormatting sqref="A56">
    <cfRule type="expression" priority="24" dxfId="0" stopIfTrue="1">
      <formula>$A56:$A98&lt;&gt;#REF!</formula>
    </cfRule>
  </conditionalFormatting>
  <conditionalFormatting sqref="A56">
    <cfRule type="expression" priority="23" dxfId="0" stopIfTrue="1">
      <formula>$B56:$B100&lt;&gt;$A56:$A100</formula>
    </cfRule>
  </conditionalFormatting>
  <conditionalFormatting sqref="B44:D44 D65">
    <cfRule type="expression" priority="22" dxfId="0" stopIfTrue="1">
      <formula>$A44:$A81&lt;&gt;#REF!</formula>
    </cfRule>
  </conditionalFormatting>
  <conditionalFormatting sqref="A44">
    <cfRule type="expression" priority="19" dxfId="0" stopIfTrue="1">
      <formula>$B44:$B82&lt;&gt;$A44:$A82</formula>
    </cfRule>
  </conditionalFormatting>
  <conditionalFormatting sqref="A44">
    <cfRule type="expression" priority="18" dxfId="0" stopIfTrue="1">
      <formula>$B44:$B84&lt;&gt;$A44:$A84</formula>
    </cfRule>
  </conditionalFormatting>
  <conditionalFormatting sqref="A44">
    <cfRule type="expression" priority="17" dxfId="0" stopIfTrue="1">
      <formula>$B44:$B83&lt;&gt;$A44:$A83</formula>
    </cfRule>
  </conditionalFormatting>
  <conditionalFormatting sqref="A44">
    <cfRule type="expression" priority="16" dxfId="0" stopIfTrue="1">
      <formula>$B44:$B85&lt;&gt;$A44:$A85</formula>
    </cfRule>
  </conditionalFormatting>
  <conditionalFormatting sqref="A44">
    <cfRule type="expression" priority="15" dxfId="0" stopIfTrue="1">
      <formula>$B44:$B88&lt;&gt;$A44:$A88</formula>
    </cfRule>
  </conditionalFormatting>
  <conditionalFormatting sqref="A65">
    <cfRule type="expression" priority="14" dxfId="0" stopIfTrue="1">
      <formula>$A65:$A102&lt;&gt;#REF!</formula>
    </cfRule>
  </conditionalFormatting>
  <conditionalFormatting sqref="A65">
    <cfRule type="expression" priority="13" dxfId="0" stopIfTrue="1">
      <formula>$A65:$A102&lt;&gt;#REF!</formula>
    </cfRule>
  </conditionalFormatting>
  <conditionalFormatting sqref="B65:C65">
    <cfRule type="expression" priority="12" dxfId="0" stopIfTrue="1">
      <formula>$A65:$A102&lt;&gt;#REF!</formula>
    </cfRule>
  </conditionalFormatting>
  <conditionalFormatting sqref="A65">
    <cfRule type="expression" priority="10" dxfId="0" stopIfTrue="1">
      <formula>$B65:$B103&lt;&gt;$A65:$A103</formula>
    </cfRule>
  </conditionalFormatting>
  <conditionalFormatting sqref="A65">
    <cfRule type="expression" priority="9" dxfId="0" stopIfTrue="1">
      <formula>$B65:$B105&lt;&gt;$A65:$A105</formula>
    </cfRule>
  </conditionalFormatting>
  <conditionalFormatting sqref="A65">
    <cfRule type="expression" priority="8" dxfId="0" stopIfTrue="1">
      <formula>$B65:$B104&lt;&gt;$A65:$A104</formula>
    </cfRule>
  </conditionalFormatting>
  <conditionalFormatting sqref="A65">
    <cfRule type="expression" priority="7" dxfId="0" stopIfTrue="1">
      <formula>$B65:$B106&lt;&gt;$A65:$A106</formula>
    </cfRule>
  </conditionalFormatting>
  <conditionalFormatting sqref="A65">
    <cfRule type="expression" priority="6" dxfId="0" stopIfTrue="1">
      <formula>$B65:$B109&lt;&gt;$A65:$A109</formula>
    </cfRule>
  </conditionalFormatting>
  <conditionalFormatting sqref="E44:H44 E65:H65">
    <cfRule type="expression" priority="3" dxfId="0" stopIfTrue="1">
      <formula>$A44:$A81&lt;&gt;#REF!</formula>
    </cfRule>
  </conditionalFormatting>
  <conditionalFormatting sqref="E44">
    <cfRule type="expression" priority="2" dxfId="0" stopIfTrue="1">
      <formula>$A44:$A81&lt;&gt;#REF!</formula>
    </cfRule>
  </conditionalFormatting>
  <conditionalFormatting sqref="E65">
    <cfRule type="expression" priority="1" dxfId="0" stopIfTrue="1">
      <formula>$A65:$A102&lt;&gt;#REF!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0"/>
  <sheetViews>
    <sheetView zoomScalePageLayoutView="0" workbookViewId="0" topLeftCell="A1">
      <selection activeCell="A18" sqref="A18"/>
    </sheetView>
  </sheetViews>
  <sheetFormatPr defaultColWidth="9.140625" defaultRowHeight="12.75"/>
  <cols>
    <col min="2" max="2" width="9.140625" style="99" customWidth="1"/>
    <col min="3" max="3" width="19.57421875" style="0" bestFit="1" customWidth="1"/>
  </cols>
  <sheetData>
    <row r="1" spans="1:6" ht="12.75">
      <c r="A1" t="s">
        <v>114</v>
      </c>
      <c r="B1" s="98" t="s">
        <v>121</v>
      </c>
      <c r="C1" s="97" t="s">
        <v>11</v>
      </c>
      <c r="D1" s="97" t="s">
        <v>115</v>
      </c>
      <c r="E1" s="97" t="s">
        <v>122</v>
      </c>
      <c r="F1" s="97" t="s">
        <v>126</v>
      </c>
    </row>
    <row r="2" spans="1:6" ht="12.75">
      <c r="A2">
        <v>1</v>
      </c>
      <c r="B2" s="128">
        <v>0.3541666666666667</v>
      </c>
      <c r="C2" t="s">
        <v>18</v>
      </c>
      <c r="D2" s="97" t="s">
        <v>116</v>
      </c>
      <c r="E2" s="97" t="s">
        <v>123</v>
      </c>
      <c r="F2">
        <v>1</v>
      </c>
    </row>
    <row r="3" spans="1:6" ht="12.75">
      <c r="A3">
        <f>A2+1</f>
        <v>2</v>
      </c>
      <c r="B3" s="128">
        <v>0.3541666666666667</v>
      </c>
      <c r="C3" t="s">
        <v>19</v>
      </c>
      <c r="D3" s="97" t="s">
        <v>116</v>
      </c>
      <c r="E3" s="97" t="s">
        <v>123</v>
      </c>
      <c r="F3">
        <v>1</v>
      </c>
    </row>
    <row r="4" spans="1:6" ht="12.75">
      <c r="A4">
        <f aca="true" t="shared" si="0" ref="A4:A67">A3+1</f>
        <v>3</v>
      </c>
      <c r="B4" s="128">
        <v>0.3541666666666667</v>
      </c>
      <c r="C4" t="s">
        <v>20</v>
      </c>
      <c r="D4" s="97" t="s">
        <v>116</v>
      </c>
      <c r="E4" s="97" t="s">
        <v>123</v>
      </c>
      <c r="F4">
        <v>1</v>
      </c>
    </row>
    <row r="5" spans="1:6" ht="12.75">
      <c r="A5">
        <f t="shared" si="0"/>
        <v>4</v>
      </c>
      <c r="B5" s="128">
        <v>0.3541666666666667</v>
      </c>
      <c r="C5" t="s">
        <v>21</v>
      </c>
      <c r="D5" s="97" t="s">
        <v>116</v>
      </c>
      <c r="E5" s="97" t="s">
        <v>123</v>
      </c>
      <c r="F5">
        <v>1</v>
      </c>
    </row>
    <row r="6" spans="1:6" ht="12.75">
      <c r="A6">
        <f t="shared" si="0"/>
        <v>5</v>
      </c>
      <c r="B6" s="128">
        <v>0.3541666666666667</v>
      </c>
      <c r="C6" t="s">
        <v>40</v>
      </c>
      <c r="D6" s="97" t="s">
        <v>116</v>
      </c>
      <c r="E6" s="97" t="s">
        <v>123</v>
      </c>
      <c r="F6">
        <v>1</v>
      </c>
    </row>
    <row r="7" spans="1:6" ht="12.75">
      <c r="A7">
        <f t="shared" si="0"/>
        <v>6</v>
      </c>
      <c r="B7" s="128">
        <v>0.3541666666666667</v>
      </c>
      <c r="C7" t="s">
        <v>41</v>
      </c>
      <c r="D7" s="97" t="s">
        <v>116</v>
      </c>
      <c r="E7" s="97" t="s">
        <v>123</v>
      </c>
      <c r="F7">
        <v>1</v>
      </c>
    </row>
    <row r="8" spans="1:6" ht="12.75">
      <c r="A8">
        <f t="shared" si="0"/>
        <v>7</v>
      </c>
      <c r="B8" s="128">
        <v>0.3541666666666667</v>
      </c>
      <c r="C8" t="s">
        <v>42</v>
      </c>
      <c r="D8" s="97" t="s">
        <v>116</v>
      </c>
      <c r="E8" s="97" t="s">
        <v>123</v>
      </c>
      <c r="F8">
        <v>1</v>
      </c>
    </row>
    <row r="9" spans="1:6" ht="12.75">
      <c r="A9">
        <f t="shared" si="0"/>
        <v>8</v>
      </c>
      <c r="B9" s="128">
        <v>0.3541666666666667</v>
      </c>
      <c r="C9" t="s">
        <v>43</v>
      </c>
      <c r="D9" s="97" t="s">
        <v>116</v>
      </c>
      <c r="E9" s="97" t="s">
        <v>123</v>
      </c>
      <c r="F9">
        <v>1</v>
      </c>
    </row>
    <row r="10" spans="1:6" ht="12.75">
      <c r="A10">
        <f t="shared" si="0"/>
        <v>9</v>
      </c>
      <c r="B10" s="128">
        <v>0.3541666666666667</v>
      </c>
      <c r="C10" t="s">
        <v>88</v>
      </c>
      <c r="D10" s="97" t="s">
        <v>116</v>
      </c>
      <c r="E10" s="97" t="s">
        <v>123</v>
      </c>
      <c r="F10">
        <v>1</v>
      </c>
    </row>
    <row r="11" spans="1:6" ht="12.75">
      <c r="A11">
        <f t="shared" si="0"/>
        <v>10</v>
      </c>
      <c r="B11" s="128">
        <v>0.3541666666666667</v>
      </c>
      <c r="C11" t="s">
        <v>89</v>
      </c>
      <c r="D11" s="97" t="s">
        <v>116</v>
      </c>
      <c r="E11" s="97" t="s">
        <v>123</v>
      </c>
      <c r="F11">
        <v>1</v>
      </c>
    </row>
    <row r="12" spans="1:6" ht="12.75">
      <c r="A12">
        <f t="shared" si="0"/>
        <v>11</v>
      </c>
      <c r="B12" s="128">
        <v>0.375</v>
      </c>
      <c r="C12" t="s">
        <v>44</v>
      </c>
      <c r="D12" s="97" t="s">
        <v>116</v>
      </c>
      <c r="E12" s="97" t="s">
        <v>123</v>
      </c>
      <c r="F12">
        <v>4</v>
      </c>
    </row>
    <row r="13" spans="1:6" ht="12.75">
      <c r="A13">
        <f t="shared" si="0"/>
        <v>12</v>
      </c>
      <c r="B13" s="128">
        <v>0.375</v>
      </c>
      <c r="C13" t="s">
        <v>130</v>
      </c>
      <c r="D13" s="97" t="s">
        <v>116</v>
      </c>
      <c r="E13" s="97" t="s">
        <v>123</v>
      </c>
      <c r="F13">
        <v>4</v>
      </c>
    </row>
    <row r="14" spans="1:6" ht="12.75">
      <c r="A14">
        <f t="shared" si="0"/>
        <v>13</v>
      </c>
      <c r="B14" s="128">
        <v>0.375</v>
      </c>
      <c r="C14" t="s">
        <v>99</v>
      </c>
      <c r="D14" s="97" t="s">
        <v>116</v>
      </c>
      <c r="E14" s="97" t="s">
        <v>123</v>
      </c>
      <c r="F14">
        <v>4</v>
      </c>
    </row>
    <row r="15" spans="1:6" ht="12.75">
      <c r="A15">
        <f t="shared" si="0"/>
        <v>14</v>
      </c>
      <c r="B15" s="128">
        <v>0.375</v>
      </c>
      <c r="C15" t="s">
        <v>38</v>
      </c>
      <c r="D15" s="97" t="s">
        <v>116</v>
      </c>
      <c r="E15" s="97" t="s">
        <v>123</v>
      </c>
      <c r="F15">
        <v>2</v>
      </c>
    </row>
    <row r="16" spans="1:6" ht="12.75">
      <c r="A16">
        <f t="shared" si="0"/>
        <v>15</v>
      </c>
      <c r="B16" s="128">
        <v>0.3888888888888889</v>
      </c>
      <c r="C16" t="s">
        <v>55</v>
      </c>
      <c r="D16" s="97" t="s">
        <v>116</v>
      </c>
      <c r="E16" s="97" t="s">
        <v>123</v>
      </c>
      <c r="F16">
        <v>9</v>
      </c>
    </row>
    <row r="17" spans="1:6" ht="12.75">
      <c r="A17">
        <f t="shared" si="0"/>
        <v>16</v>
      </c>
      <c r="B17" s="128">
        <v>0.3888888888888889</v>
      </c>
      <c r="C17" t="s">
        <v>56</v>
      </c>
      <c r="D17" s="97" t="s">
        <v>116</v>
      </c>
      <c r="E17" s="97" t="s">
        <v>123</v>
      </c>
      <c r="F17">
        <v>9</v>
      </c>
    </row>
    <row r="18" spans="1:6" ht="12.75">
      <c r="A18">
        <f t="shared" si="0"/>
        <v>17</v>
      </c>
      <c r="B18" s="128">
        <v>0.3888888888888889</v>
      </c>
      <c r="C18" t="s">
        <v>31</v>
      </c>
      <c r="D18" s="97" t="s">
        <v>116</v>
      </c>
      <c r="E18" s="97" t="s">
        <v>123</v>
      </c>
      <c r="F18">
        <v>9</v>
      </c>
    </row>
    <row r="19" spans="1:6" ht="12.75">
      <c r="A19">
        <f t="shared" si="0"/>
        <v>18</v>
      </c>
      <c r="B19" s="128">
        <v>0.3888888888888889</v>
      </c>
      <c r="C19" t="s">
        <v>22</v>
      </c>
      <c r="D19" s="97" t="s">
        <v>116</v>
      </c>
      <c r="E19" s="97" t="s">
        <v>123</v>
      </c>
      <c r="F19">
        <v>5</v>
      </c>
    </row>
    <row r="20" spans="1:6" ht="12.75">
      <c r="A20">
        <f t="shared" si="0"/>
        <v>19</v>
      </c>
      <c r="B20" s="128">
        <v>0.4027777777777778</v>
      </c>
      <c r="C20" t="s">
        <v>90</v>
      </c>
      <c r="D20" s="97" t="s">
        <v>116</v>
      </c>
      <c r="E20" s="97" t="s">
        <v>123</v>
      </c>
      <c r="F20">
        <v>9</v>
      </c>
    </row>
    <row r="21" spans="1:6" ht="12.75">
      <c r="A21">
        <f t="shared" si="0"/>
        <v>20</v>
      </c>
      <c r="B21" s="128">
        <v>0.42708333333333337</v>
      </c>
      <c r="C21" t="s">
        <v>72</v>
      </c>
      <c r="D21" s="97" t="s">
        <v>116</v>
      </c>
      <c r="E21" s="97" t="s">
        <v>123</v>
      </c>
      <c r="F21">
        <v>9</v>
      </c>
    </row>
    <row r="22" spans="1:6" ht="12.75">
      <c r="A22">
        <f t="shared" si="0"/>
        <v>21</v>
      </c>
      <c r="B22" s="128">
        <v>0.4305555555555556</v>
      </c>
      <c r="C22" t="s">
        <v>112</v>
      </c>
      <c r="D22" s="97" t="s">
        <v>116</v>
      </c>
      <c r="E22" s="97" t="s">
        <v>123</v>
      </c>
      <c r="F22">
        <v>2</v>
      </c>
    </row>
    <row r="23" spans="1:6" ht="12.75">
      <c r="A23">
        <f t="shared" si="0"/>
        <v>22</v>
      </c>
      <c r="B23" s="128">
        <v>0.4375</v>
      </c>
      <c r="C23" t="s">
        <v>59</v>
      </c>
      <c r="D23" s="97" t="s">
        <v>116</v>
      </c>
      <c r="E23" s="97" t="s">
        <v>123</v>
      </c>
      <c r="F23">
        <v>2</v>
      </c>
    </row>
    <row r="24" spans="1:6" ht="12.75">
      <c r="A24">
        <f t="shared" si="0"/>
        <v>23</v>
      </c>
      <c r="B24" s="128">
        <v>0.4375</v>
      </c>
      <c r="C24" t="s">
        <v>46</v>
      </c>
      <c r="D24" s="97" t="s">
        <v>116</v>
      </c>
      <c r="E24" s="97" t="s">
        <v>123</v>
      </c>
      <c r="F24">
        <v>2</v>
      </c>
    </row>
    <row r="25" spans="1:6" ht="12.75">
      <c r="A25">
        <f t="shared" si="0"/>
        <v>24</v>
      </c>
      <c r="B25" s="128">
        <v>0.4375</v>
      </c>
      <c r="C25" t="s">
        <v>47</v>
      </c>
      <c r="D25" s="97" t="s">
        <v>116</v>
      </c>
      <c r="E25" s="97" t="s">
        <v>123</v>
      </c>
      <c r="F25">
        <v>2</v>
      </c>
    </row>
    <row r="26" spans="1:6" ht="12.75">
      <c r="A26">
        <f t="shared" si="0"/>
        <v>25</v>
      </c>
      <c r="B26" s="128">
        <v>0.4513888888888889</v>
      </c>
      <c r="C26" t="s">
        <v>23</v>
      </c>
      <c r="D26" s="97" t="s">
        <v>116</v>
      </c>
      <c r="E26" s="97" t="s">
        <v>123</v>
      </c>
      <c r="F26">
        <v>5</v>
      </c>
    </row>
    <row r="27" spans="1:6" ht="12.75">
      <c r="A27">
        <f t="shared" si="0"/>
        <v>26</v>
      </c>
      <c r="B27" s="128">
        <v>0.4652777777777778</v>
      </c>
      <c r="C27" t="s">
        <v>24</v>
      </c>
      <c r="D27" s="97" t="s">
        <v>116</v>
      </c>
      <c r="E27" s="97" t="s">
        <v>123</v>
      </c>
      <c r="F27">
        <v>1</v>
      </c>
    </row>
    <row r="28" spans="1:6" ht="12.75">
      <c r="A28">
        <f t="shared" si="0"/>
        <v>27</v>
      </c>
      <c r="B28" s="128">
        <v>0.4652777777777778</v>
      </c>
      <c r="C28" t="s">
        <v>25</v>
      </c>
      <c r="D28" s="97" t="s">
        <v>116</v>
      </c>
      <c r="E28" s="97" t="s">
        <v>123</v>
      </c>
      <c r="F28">
        <v>1</v>
      </c>
    </row>
    <row r="29" spans="1:6" ht="12.75">
      <c r="A29">
        <f t="shared" si="0"/>
        <v>28</v>
      </c>
      <c r="B29" s="128">
        <v>0.4652777777777778</v>
      </c>
      <c r="C29" t="s">
        <v>26</v>
      </c>
      <c r="D29" s="97" t="s">
        <v>116</v>
      </c>
      <c r="E29" s="97" t="s">
        <v>123</v>
      </c>
      <c r="F29">
        <v>1</v>
      </c>
    </row>
    <row r="30" spans="1:6" ht="12.75">
      <c r="A30">
        <f t="shared" si="0"/>
        <v>29</v>
      </c>
      <c r="B30" s="128">
        <v>0.4652777777777778</v>
      </c>
      <c r="C30" t="s">
        <v>27</v>
      </c>
      <c r="D30" s="97" t="s">
        <v>116</v>
      </c>
      <c r="E30" s="97" t="s">
        <v>123</v>
      </c>
      <c r="F30">
        <v>1</v>
      </c>
    </row>
    <row r="31" spans="1:6" ht="12.75">
      <c r="A31">
        <f t="shared" si="0"/>
        <v>30</v>
      </c>
      <c r="B31" s="128">
        <v>0.4722222222222222</v>
      </c>
      <c r="C31" t="s">
        <v>45</v>
      </c>
      <c r="D31" s="97" t="s">
        <v>116</v>
      </c>
      <c r="E31" s="97" t="s">
        <v>123</v>
      </c>
      <c r="F31">
        <v>5</v>
      </c>
    </row>
    <row r="32" spans="1:6" ht="12.75">
      <c r="A32">
        <f t="shared" si="0"/>
        <v>31</v>
      </c>
      <c r="B32" s="128">
        <v>0.4826388888888889</v>
      </c>
      <c r="C32" t="s">
        <v>57</v>
      </c>
      <c r="D32" s="97" t="s">
        <v>116</v>
      </c>
      <c r="E32" s="97" t="s">
        <v>123</v>
      </c>
      <c r="F32">
        <v>5</v>
      </c>
    </row>
    <row r="33" spans="1:6" ht="12.75">
      <c r="A33">
        <f t="shared" si="0"/>
        <v>32</v>
      </c>
      <c r="B33" s="128">
        <v>0.4895833333333333</v>
      </c>
      <c r="C33" t="s">
        <v>54</v>
      </c>
      <c r="D33" s="97" t="s">
        <v>116</v>
      </c>
      <c r="E33" s="97" t="s">
        <v>123</v>
      </c>
      <c r="F33">
        <v>5</v>
      </c>
    </row>
    <row r="34" spans="1:6" ht="12.75">
      <c r="A34">
        <f t="shared" si="0"/>
        <v>33</v>
      </c>
      <c r="B34" s="128">
        <v>0.5</v>
      </c>
      <c r="C34" t="s">
        <v>33</v>
      </c>
      <c r="D34" s="97" t="s">
        <v>116</v>
      </c>
      <c r="E34" s="97" t="s">
        <v>123</v>
      </c>
      <c r="F34">
        <v>4</v>
      </c>
    </row>
    <row r="35" spans="1:6" ht="12.75">
      <c r="A35">
        <f t="shared" si="0"/>
        <v>34</v>
      </c>
      <c r="B35" s="128">
        <v>0.5069444444444444</v>
      </c>
      <c r="C35" t="s">
        <v>30</v>
      </c>
      <c r="D35" s="97" t="s">
        <v>116</v>
      </c>
      <c r="E35" s="97" t="s">
        <v>123</v>
      </c>
      <c r="F35">
        <v>9</v>
      </c>
    </row>
    <row r="36" spans="1:6" ht="12.75">
      <c r="A36">
        <f t="shared" si="0"/>
        <v>35</v>
      </c>
      <c r="B36" s="128">
        <v>0.5069444444444444</v>
      </c>
      <c r="C36" t="s">
        <v>63</v>
      </c>
      <c r="D36" s="97" t="s">
        <v>116</v>
      </c>
      <c r="E36" s="97" t="s">
        <v>123</v>
      </c>
      <c r="F36">
        <v>9</v>
      </c>
    </row>
    <row r="37" spans="1:6" ht="12.75">
      <c r="A37">
        <f t="shared" si="0"/>
        <v>36</v>
      </c>
      <c r="B37" s="128">
        <v>0.5069444444444444</v>
      </c>
      <c r="C37" t="s">
        <v>15</v>
      </c>
      <c r="D37" s="97" t="s">
        <v>116</v>
      </c>
      <c r="E37" s="97" t="s">
        <v>123</v>
      </c>
      <c r="F37">
        <v>9</v>
      </c>
    </row>
    <row r="38" spans="1:6" ht="12.75">
      <c r="A38">
        <f t="shared" si="0"/>
        <v>37</v>
      </c>
      <c r="B38" s="128">
        <v>0.5138888888888888</v>
      </c>
      <c r="C38" t="s">
        <v>53</v>
      </c>
      <c r="D38" s="97" t="s">
        <v>116</v>
      </c>
      <c r="E38" s="97" t="s">
        <v>123</v>
      </c>
      <c r="F38">
        <v>5</v>
      </c>
    </row>
    <row r="39" spans="1:6" ht="12.75">
      <c r="A39">
        <f t="shared" si="0"/>
        <v>38</v>
      </c>
      <c r="B39" s="128">
        <v>0.5138888888888888</v>
      </c>
      <c r="C39" t="s">
        <v>9</v>
      </c>
      <c r="D39" s="97" t="s">
        <v>116</v>
      </c>
      <c r="E39" s="97" t="s">
        <v>123</v>
      </c>
      <c r="F39">
        <v>2</v>
      </c>
    </row>
    <row r="40" spans="1:6" ht="12.75">
      <c r="A40">
        <f t="shared" si="0"/>
        <v>39</v>
      </c>
      <c r="B40" s="128">
        <v>0.5138888888888888</v>
      </c>
      <c r="C40" t="s">
        <v>48</v>
      </c>
      <c r="D40" s="97" t="s">
        <v>116</v>
      </c>
      <c r="E40" s="97" t="s">
        <v>123</v>
      </c>
      <c r="F40">
        <v>1</v>
      </c>
    </row>
    <row r="41" spans="1:6" ht="12.75">
      <c r="A41">
        <f t="shared" si="0"/>
        <v>40</v>
      </c>
      <c r="B41" s="128">
        <v>0.5138888888888888</v>
      </c>
      <c r="C41" t="s">
        <v>60</v>
      </c>
      <c r="D41" s="97" t="s">
        <v>116</v>
      </c>
      <c r="E41" s="97" t="s">
        <v>123</v>
      </c>
      <c r="F41">
        <v>1</v>
      </c>
    </row>
    <row r="42" spans="1:6" ht="12.75">
      <c r="A42">
        <f t="shared" si="0"/>
        <v>41</v>
      </c>
      <c r="B42" s="128">
        <v>0.5138888888888888</v>
      </c>
      <c r="C42" t="s">
        <v>119</v>
      </c>
      <c r="D42" s="97" t="s">
        <v>116</v>
      </c>
      <c r="E42" s="97" t="s">
        <v>123</v>
      </c>
      <c r="F42">
        <v>1</v>
      </c>
    </row>
    <row r="43" spans="1:6" ht="12.75">
      <c r="A43">
        <f t="shared" si="0"/>
        <v>42</v>
      </c>
      <c r="B43" s="128">
        <v>0.5138888888888888</v>
      </c>
      <c r="C43" t="s">
        <v>61</v>
      </c>
      <c r="D43" s="97" t="s">
        <v>116</v>
      </c>
      <c r="E43" s="97" t="s">
        <v>123</v>
      </c>
      <c r="F43">
        <v>1</v>
      </c>
    </row>
    <row r="44" spans="1:6" ht="12.75">
      <c r="A44">
        <f t="shared" si="0"/>
        <v>43</v>
      </c>
      <c r="B44" s="128">
        <v>0.5138888888888888</v>
      </c>
      <c r="C44" t="s">
        <v>62</v>
      </c>
      <c r="D44" s="97" t="s">
        <v>116</v>
      </c>
      <c r="E44" s="97" t="s">
        <v>123</v>
      </c>
      <c r="F44">
        <v>1</v>
      </c>
    </row>
    <row r="45" spans="1:6" ht="12.75">
      <c r="A45">
        <f t="shared" si="0"/>
        <v>44</v>
      </c>
      <c r="B45" s="128">
        <v>0.5138888888888888</v>
      </c>
      <c r="C45" t="s">
        <v>28</v>
      </c>
      <c r="D45" s="97" t="s">
        <v>116</v>
      </c>
      <c r="E45" s="97" t="s">
        <v>123</v>
      </c>
      <c r="F45">
        <v>5</v>
      </c>
    </row>
    <row r="46" spans="1:6" ht="12.75">
      <c r="A46">
        <f t="shared" si="0"/>
        <v>45</v>
      </c>
      <c r="B46" s="128">
        <v>0.5138888888888888</v>
      </c>
      <c r="C46" t="s">
        <v>104</v>
      </c>
      <c r="D46" s="97" t="s">
        <v>116</v>
      </c>
      <c r="E46" s="97" t="s">
        <v>123</v>
      </c>
      <c r="F46">
        <v>5</v>
      </c>
    </row>
    <row r="47" spans="1:6" ht="12.75">
      <c r="A47">
        <f t="shared" si="0"/>
        <v>46</v>
      </c>
      <c r="B47" s="128">
        <v>0.5138888888888888</v>
      </c>
      <c r="C47" t="s">
        <v>82</v>
      </c>
      <c r="D47" s="97" t="s">
        <v>116</v>
      </c>
      <c r="E47" s="97" t="s">
        <v>123</v>
      </c>
      <c r="F47">
        <v>5</v>
      </c>
    </row>
    <row r="48" spans="1:6" ht="12.75">
      <c r="A48">
        <f t="shared" si="0"/>
        <v>47</v>
      </c>
      <c r="B48" s="128">
        <v>0.5451388888888888</v>
      </c>
      <c r="C48" t="s">
        <v>32</v>
      </c>
      <c r="D48" s="97" t="s">
        <v>116</v>
      </c>
      <c r="E48" s="97" t="s">
        <v>123</v>
      </c>
      <c r="F48">
        <v>9</v>
      </c>
    </row>
    <row r="49" spans="1:6" ht="12.75">
      <c r="A49">
        <f t="shared" si="0"/>
        <v>48</v>
      </c>
      <c r="B49" s="128">
        <v>0.5451388888888888</v>
      </c>
      <c r="C49" t="s">
        <v>49</v>
      </c>
      <c r="D49" s="97" t="s">
        <v>116</v>
      </c>
      <c r="E49" s="97" t="s">
        <v>123</v>
      </c>
      <c r="F49">
        <v>9</v>
      </c>
    </row>
    <row r="50" spans="1:6" ht="12.75">
      <c r="A50">
        <f t="shared" si="0"/>
        <v>49</v>
      </c>
      <c r="B50" s="128">
        <v>0.5555555555555555</v>
      </c>
      <c r="C50" t="s">
        <v>58</v>
      </c>
      <c r="D50" s="97" t="s">
        <v>116</v>
      </c>
      <c r="E50" s="97" t="s">
        <v>123</v>
      </c>
      <c r="F50">
        <v>9</v>
      </c>
    </row>
    <row r="51" spans="1:6" ht="12.75">
      <c r="A51">
        <f t="shared" si="0"/>
        <v>50</v>
      </c>
      <c r="B51" s="128">
        <v>0.5729166666666665</v>
      </c>
      <c r="C51" t="s">
        <v>29</v>
      </c>
      <c r="D51" s="97" t="s">
        <v>116</v>
      </c>
      <c r="E51" s="97" t="s">
        <v>123</v>
      </c>
      <c r="F51">
        <v>5</v>
      </c>
    </row>
    <row r="52" spans="1:6" ht="12.75">
      <c r="A52">
        <f t="shared" si="0"/>
        <v>51</v>
      </c>
      <c r="B52" s="128">
        <v>0.5937499999999998</v>
      </c>
      <c r="C52" t="s">
        <v>51</v>
      </c>
      <c r="D52" s="97" t="s">
        <v>116</v>
      </c>
      <c r="E52" s="97" t="s">
        <v>123</v>
      </c>
      <c r="F52">
        <v>5</v>
      </c>
    </row>
    <row r="53" spans="1:6" ht="12.75">
      <c r="A53">
        <f t="shared" si="0"/>
        <v>52</v>
      </c>
      <c r="B53" s="128">
        <v>0.597222222222222</v>
      </c>
      <c r="C53" t="s">
        <v>64</v>
      </c>
      <c r="D53" s="97" t="s">
        <v>116</v>
      </c>
      <c r="E53" s="97" t="s">
        <v>123</v>
      </c>
      <c r="F53">
        <v>5</v>
      </c>
    </row>
    <row r="54" spans="1:6" ht="12.75">
      <c r="A54">
        <f t="shared" si="0"/>
        <v>53</v>
      </c>
      <c r="B54" s="128">
        <v>0.597222222222222</v>
      </c>
      <c r="C54" t="s">
        <v>10</v>
      </c>
      <c r="D54" s="97" t="s">
        <v>116</v>
      </c>
      <c r="E54" s="97" t="s">
        <v>123</v>
      </c>
      <c r="F54">
        <v>4</v>
      </c>
    </row>
    <row r="55" spans="1:6" ht="12.75">
      <c r="A55">
        <f t="shared" si="0"/>
        <v>54</v>
      </c>
      <c r="B55" s="128">
        <v>0.597222222222222</v>
      </c>
      <c r="C55" t="s">
        <v>34</v>
      </c>
      <c r="D55" s="97" t="s">
        <v>116</v>
      </c>
      <c r="E55" s="97" t="s">
        <v>123</v>
      </c>
      <c r="F55">
        <v>9</v>
      </c>
    </row>
    <row r="56" spans="1:6" ht="12.75">
      <c r="A56">
        <f t="shared" si="0"/>
        <v>55</v>
      </c>
      <c r="B56" s="128">
        <v>0.597222222222222</v>
      </c>
      <c r="C56" t="s">
        <v>73</v>
      </c>
      <c r="D56" s="97" t="s">
        <v>116</v>
      </c>
      <c r="E56" s="97" t="s">
        <v>123</v>
      </c>
      <c r="F56">
        <v>9</v>
      </c>
    </row>
    <row r="57" spans="1:6" ht="12.75">
      <c r="A57">
        <f t="shared" si="0"/>
        <v>56</v>
      </c>
      <c r="B57" s="128">
        <v>0.6111111111111108</v>
      </c>
      <c r="C57" t="s">
        <v>74</v>
      </c>
      <c r="D57" s="97" t="s">
        <v>116</v>
      </c>
      <c r="E57" s="97" t="s">
        <v>123</v>
      </c>
      <c r="F57">
        <v>9</v>
      </c>
    </row>
    <row r="58" spans="1:6" ht="12.75">
      <c r="A58">
        <f t="shared" si="0"/>
        <v>57</v>
      </c>
      <c r="B58" s="128">
        <v>0.6111111111111108</v>
      </c>
      <c r="C58" t="s">
        <v>50</v>
      </c>
      <c r="D58" s="97" t="s">
        <v>116</v>
      </c>
      <c r="E58" s="97" t="s">
        <v>123</v>
      </c>
      <c r="F58">
        <v>2</v>
      </c>
    </row>
    <row r="59" spans="1:6" ht="12.75">
      <c r="A59">
        <f t="shared" si="0"/>
        <v>58</v>
      </c>
      <c r="B59" s="128">
        <v>0.6111111111111108</v>
      </c>
      <c r="C59" t="s">
        <v>120</v>
      </c>
      <c r="D59" s="97" t="s">
        <v>116</v>
      </c>
      <c r="E59" s="97" t="s">
        <v>123</v>
      </c>
      <c r="F59">
        <v>2</v>
      </c>
    </row>
    <row r="60" spans="1:6" ht="12.75">
      <c r="A60">
        <f t="shared" si="0"/>
        <v>59</v>
      </c>
      <c r="B60" s="128">
        <v>0.6111111111111108</v>
      </c>
      <c r="C60" t="s">
        <v>35</v>
      </c>
      <c r="D60" s="97" t="s">
        <v>116</v>
      </c>
      <c r="E60" s="97" t="s">
        <v>123</v>
      </c>
      <c r="F60">
        <v>2</v>
      </c>
    </row>
    <row r="61" spans="1:6" ht="12.75">
      <c r="A61">
        <f t="shared" si="0"/>
        <v>60</v>
      </c>
      <c r="B61" s="128">
        <v>0.6111111111111108</v>
      </c>
      <c r="C61" t="s">
        <v>36</v>
      </c>
      <c r="D61" s="97" t="s">
        <v>116</v>
      </c>
      <c r="E61" s="97" t="s">
        <v>123</v>
      </c>
      <c r="F61">
        <v>2</v>
      </c>
    </row>
    <row r="62" spans="1:6" ht="12.75">
      <c r="A62">
        <f t="shared" si="0"/>
        <v>61</v>
      </c>
      <c r="B62" s="128">
        <v>0.6111111111111108</v>
      </c>
      <c r="C62" t="s">
        <v>37</v>
      </c>
      <c r="D62" s="97" t="s">
        <v>116</v>
      </c>
      <c r="E62" s="97" t="s">
        <v>123</v>
      </c>
      <c r="F62">
        <v>2</v>
      </c>
    </row>
    <row r="63" spans="1:6" ht="12.75">
      <c r="A63">
        <f t="shared" si="0"/>
        <v>62</v>
      </c>
      <c r="B63" s="128">
        <v>0.6249999999999997</v>
      </c>
      <c r="C63" t="s">
        <v>39</v>
      </c>
      <c r="D63" s="97" t="s">
        <v>116</v>
      </c>
      <c r="E63" s="97" t="s">
        <v>123</v>
      </c>
      <c r="F63">
        <v>9</v>
      </c>
    </row>
    <row r="64" spans="1:6" ht="12.75">
      <c r="A64">
        <f t="shared" si="0"/>
        <v>63</v>
      </c>
      <c r="B64" s="128">
        <v>0.6249999999999997</v>
      </c>
      <c r="C64" t="s">
        <v>52</v>
      </c>
      <c r="D64" s="97" t="s">
        <v>116</v>
      </c>
      <c r="E64" s="97" t="s">
        <v>123</v>
      </c>
      <c r="F64">
        <v>9</v>
      </c>
    </row>
    <row r="65" spans="1:6" ht="12.75">
      <c r="A65">
        <v>1</v>
      </c>
      <c r="B65" s="128">
        <v>0.3541666666666667</v>
      </c>
      <c r="C65" t="s">
        <v>18</v>
      </c>
      <c r="D65" s="97" t="s">
        <v>117</v>
      </c>
      <c r="E65" s="97" t="s">
        <v>124</v>
      </c>
      <c r="F65">
        <v>1</v>
      </c>
    </row>
    <row r="66" spans="1:6" ht="12.75">
      <c r="A66">
        <f t="shared" si="0"/>
        <v>2</v>
      </c>
      <c r="B66" s="128">
        <v>0.3541666666666667</v>
      </c>
      <c r="C66" t="s">
        <v>19</v>
      </c>
      <c r="D66" s="97" t="s">
        <v>117</v>
      </c>
      <c r="E66" s="97" t="s">
        <v>124</v>
      </c>
      <c r="F66">
        <v>1</v>
      </c>
    </row>
    <row r="67" spans="1:6" ht="12.75">
      <c r="A67">
        <f t="shared" si="0"/>
        <v>3</v>
      </c>
      <c r="B67" s="128">
        <v>0.3541666666666667</v>
      </c>
      <c r="C67" t="s">
        <v>20</v>
      </c>
      <c r="D67" s="97" t="s">
        <v>117</v>
      </c>
      <c r="E67" s="97" t="s">
        <v>124</v>
      </c>
      <c r="F67">
        <v>1</v>
      </c>
    </row>
    <row r="68" spans="1:6" ht="12.75">
      <c r="A68">
        <f aca="true" t="shared" si="1" ref="A68:A131">A67+1</f>
        <v>4</v>
      </c>
      <c r="B68" s="128">
        <v>0.3541666666666667</v>
      </c>
      <c r="C68" t="s">
        <v>21</v>
      </c>
      <c r="D68" s="97" t="s">
        <v>117</v>
      </c>
      <c r="E68" s="97" t="s">
        <v>124</v>
      </c>
      <c r="F68">
        <v>1</v>
      </c>
    </row>
    <row r="69" spans="1:6" ht="12.75">
      <c r="A69">
        <f t="shared" si="1"/>
        <v>5</v>
      </c>
      <c r="B69" s="128">
        <v>0.3541666666666667</v>
      </c>
      <c r="C69" t="s">
        <v>40</v>
      </c>
      <c r="D69" s="97" t="s">
        <v>117</v>
      </c>
      <c r="E69" s="97" t="s">
        <v>124</v>
      </c>
      <c r="F69">
        <v>1</v>
      </c>
    </row>
    <row r="70" spans="1:6" ht="12.75">
      <c r="A70">
        <f t="shared" si="1"/>
        <v>6</v>
      </c>
      <c r="B70" s="128">
        <v>0.3541666666666667</v>
      </c>
      <c r="C70" t="s">
        <v>41</v>
      </c>
      <c r="D70" s="97" t="s">
        <v>117</v>
      </c>
      <c r="E70" s="97" t="s">
        <v>124</v>
      </c>
      <c r="F70">
        <v>1</v>
      </c>
    </row>
    <row r="71" spans="1:6" ht="12.75">
      <c r="A71">
        <f t="shared" si="1"/>
        <v>7</v>
      </c>
      <c r="B71" s="128">
        <v>0.3541666666666667</v>
      </c>
      <c r="C71" t="s">
        <v>42</v>
      </c>
      <c r="D71" s="97" t="s">
        <v>117</v>
      </c>
      <c r="E71" s="97" t="s">
        <v>124</v>
      </c>
      <c r="F71">
        <v>1</v>
      </c>
    </row>
    <row r="72" spans="1:6" ht="12.75">
      <c r="A72">
        <f t="shared" si="1"/>
        <v>8</v>
      </c>
      <c r="B72" s="128">
        <v>0.3541666666666667</v>
      </c>
      <c r="C72" t="s">
        <v>43</v>
      </c>
      <c r="D72" s="97" t="s">
        <v>117</v>
      </c>
      <c r="E72" s="97" t="s">
        <v>124</v>
      </c>
      <c r="F72">
        <v>1</v>
      </c>
    </row>
    <row r="73" spans="1:6" ht="12.75">
      <c r="A73">
        <f t="shared" si="1"/>
        <v>9</v>
      </c>
      <c r="B73" s="128">
        <v>0.3541666666666667</v>
      </c>
      <c r="C73" t="s">
        <v>88</v>
      </c>
      <c r="D73" s="97" t="s">
        <v>117</v>
      </c>
      <c r="E73" s="97" t="s">
        <v>124</v>
      </c>
      <c r="F73">
        <v>1</v>
      </c>
    </row>
    <row r="74" spans="1:6" ht="12.75">
      <c r="A74">
        <f t="shared" si="1"/>
        <v>10</v>
      </c>
      <c r="B74" s="128">
        <v>0.3541666666666667</v>
      </c>
      <c r="C74" t="s">
        <v>89</v>
      </c>
      <c r="D74" s="97" t="s">
        <v>117</v>
      </c>
      <c r="E74" s="97" t="s">
        <v>124</v>
      </c>
      <c r="F74">
        <v>1</v>
      </c>
    </row>
    <row r="75" spans="1:6" ht="12.75">
      <c r="A75">
        <f t="shared" si="1"/>
        <v>11</v>
      </c>
      <c r="B75" s="128">
        <v>0.375</v>
      </c>
      <c r="C75" t="s">
        <v>44</v>
      </c>
      <c r="D75" s="97" t="s">
        <v>117</v>
      </c>
      <c r="E75" s="97" t="s">
        <v>124</v>
      </c>
      <c r="F75">
        <v>4</v>
      </c>
    </row>
    <row r="76" spans="1:6" ht="12.75">
      <c r="A76">
        <f t="shared" si="1"/>
        <v>12</v>
      </c>
      <c r="B76" s="128">
        <v>0.375</v>
      </c>
      <c r="C76" t="s">
        <v>130</v>
      </c>
      <c r="D76" s="97" t="s">
        <v>117</v>
      </c>
      <c r="E76" s="97" t="s">
        <v>124</v>
      </c>
      <c r="F76">
        <v>4</v>
      </c>
    </row>
    <row r="77" spans="1:6" ht="12.75">
      <c r="A77">
        <f t="shared" si="1"/>
        <v>13</v>
      </c>
      <c r="B77" s="128">
        <v>0.375</v>
      </c>
      <c r="C77" t="s">
        <v>99</v>
      </c>
      <c r="D77" s="97" t="s">
        <v>117</v>
      </c>
      <c r="E77" s="97" t="s">
        <v>124</v>
      </c>
      <c r="F77">
        <v>4</v>
      </c>
    </row>
    <row r="78" spans="1:6" ht="12.75">
      <c r="A78">
        <f t="shared" si="1"/>
        <v>14</v>
      </c>
      <c r="B78" s="128">
        <v>0.375</v>
      </c>
      <c r="C78" t="s">
        <v>38</v>
      </c>
      <c r="D78" s="97" t="s">
        <v>117</v>
      </c>
      <c r="E78" s="97" t="s">
        <v>124</v>
      </c>
      <c r="F78">
        <v>2</v>
      </c>
    </row>
    <row r="79" spans="1:6" ht="12.75">
      <c r="A79">
        <f t="shared" si="1"/>
        <v>15</v>
      </c>
      <c r="B79" s="128">
        <v>0.3888888888888889</v>
      </c>
      <c r="C79" t="s">
        <v>55</v>
      </c>
      <c r="D79" s="97" t="s">
        <v>117</v>
      </c>
      <c r="E79" s="97" t="s">
        <v>124</v>
      </c>
      <c r="F79">
        <v>9</v>
      </c>
    </row>
    <row r="80" spans="1:6" ht="12.75">
      <c r="A80">
        <f t="shared" si="1"/>
        <v>16</v>
      </c>
      <c r="B80" s="128">
        <v>0.3888888888888889</v>
      </c>
      <c r="C80" t="s">
        <v>56</v>
      </c>
      <c r="D80" s="97" t="s">
        <v>117</v>
      </c>
      <c r="E80" s="97" t="s">
        <v>124</v>
      </c>
      <c r="F80">
        <v>9</v>
      </c>
    </row>
    <row r="81" spans="1:6" ht="12.75">
      <c r="A81">
        <f t="shared" si="1"/>
        <v>17</v>
      </c>
      <c r="B81" s="128">
        <v>0.3888888888888889</v>
      </c>
      <c r="C81" t="s">
        <v>31</v>
      </c>
      <c r="D81" s="97" t="s">
        <v>117</v>
      </c>
      <c r="E81" s="97" t="s">
        <v>124</v>
      </c>
      <c r="F81">
        <v>9</v>
      </c>
    </row>
    <row r="82" spans="1:6" ht="12.75">
      <c r="A82">
        <f t="shared" si="1"/>
        <v>18</v>
      </c>
      <c r="B82" s="128">
        <v>0.3888888888888889</v>
      </c>
      <c r="C82" t="s">
        <v>22</v>
      </c>
      <c r="D82" s="97" t="s">
        <v>117</v>
      </c>
      <c r="E82" s="97" t="s">
        <v>124</v>
      </c>
      <c r="F82">
        <v>5</v>
      </c>
    </row>
    <row r="83" spans="1:6" ht="12.75">
      <c r="A83">
        <f t="shared" si="1"/>
        <v>19</v>
      </c>
      <c r="B83" s="128">
        <v>0.4027777777777778</v>
      </c>
      <c r="C83" t="s">
        <v>90</v>
      </c>
      <c r="D83" s="97" t="s">
        <v>117</v>
      </c>
      <c r="E83" s="97" t="s">
        <v>124</v>
      </c>
      <c r="F83">
        <v>9</v>
      </c>
    </row>
    <row r="84" spans="1:6" ht="12.75">
      <c r="A84">
        <f t="shared" si="1"/>
        <v>20</v>
      </c>
      <c r="B84" s="128">
        <v>0.42708333333333337</v>
      </c>
      <c r="C84" t="s">
        <v>72</v>
      </c>
      <c r="D84" s="97" t="s">
        <v>117</v>
      </c>
      <c r="E84" s="97" t="s">
        <v>124</v>
      </c>
      <c r="F84">
        <v>9</v>
      </c>
    </row>
    <row r="85" spans="1:6" ht="12.75">
      <c r="A85">
        <f t="shared" si="1"/>
        <v>21</v>
      </c>
      <c r="B85" s="128">
        <v>0.4305555555555556</v>
      </c>
      <c r="C85" t="s">
        <v>112</v>
      </c>
      <c r="D85" s="97" t="s">
        <v>117</v>
      </c>
      <c r="E85" s="97" t="s">
        <v>124</v>
      </c>
      <c r="F85">
        <v>2</v>
      </c>
    </row>
    <row r="86" spans="1:6" ht="12.75">
      <c r="A86">
        <f t="shared" si="1"/>
        <v>22</v>
      </c>
      <c r="B86" s="128">
        <v>0.4375</v>
      </c>
      <c r="C86" t="s">
        <v>59</v>
      </c>
      <c r="D86" s="97" t="s">
        <v>117</v>
      </c>
      <c r="E86" s="97" t="s">
        <v>124</v>
      </c>
      <c r="F86">
        <v>2</v>
      </c>
    </row>
    <row r="87" spans="1:6" ht="12.75">
      <c r="A87">
        <f t="shared" si="1"/>
        <v>23</v>
      </c>
      <c r="B87" s="128">
        <v>0.4375</v>
      </c>
      <c r="C87" t="s">
        <v>46</v>
      </c>
      <c r="D87" s="97" t="s">
        <v>117</v>
      </c>
      <c r="E87" s="97" t="s">
        <v>124</v>
      </c>
      <c r="F87">
        <v>2</v>
      </c>
    </row>
    <row r="88" spans="1:6" ht="12.75">
      <c r="A88">
        <f t="shared" si="1"/>
        <v>24</v>
      </c>
      <c r="B88" s="128">
        <v>0.4375</v>
      </c>
      <c r="C88" t="s">
        <v>47</v>
      </c>
      <c r="D88" s="97" t="s">
        <v>117</v>
      </c>
      <c r="E88" s="97" t="s">
        <v>124</v>
      </c>
      <c r="F88">
        <v>2</v>
      </c>
    </row>
    <row r="89" spans="1:6" ht="12.75">
      <c r="A89">
        <f t="shared" si="1"/>
        <v>25</v>
      </c>
      <c r="B89" s="128">
        <v>0.4513888888888889</v>
      </c>
      <c r="C89" t="s">
        <v>23</v>
      </c>
      <c r="D89" s="97" t="s">
        <v>117</v>
      </c>
      <c r="E89" s="97" t="s">
        <v>124</v>
      </c>
      <c r="F89">
        <v>5</v>
      </c>
    </row>
    <row r="90" spans="1:6" ht="12.75">
      <c r="A90">
        <f t="shared" si="1"/>
        <v>26</v>
      </c>
      <c r="B90" s="128">
        <v>0.4652777777777778</v>
      </c>
      <c r="C90" t="s">
        <v>24</v>
      </c>
      <c r="D90" s="97" t="s">
        <v>117</v>
      </c>
      <c r="E90" s="97" t="s">
        <v>124</v>
      </c>
      <c r="F90">
        <v>1</v>
      </c>
    </row>
    <row r="91" spans="1:6" ht="12.75">
      <c r="A91">
        <f t="shared" si="1"/>
        <v>27</v>
      </c>
      <c r="B91" s="128">
        <v>0.4652777777777778</v>
      </c>
      <c r="C91" t="s">
        <v>25</v>
      </c>
      <c r="D91" s="97" t="s">
        <v>117</v>
      </c>
      <c r="E91" s="97" t="s">
        <v>124</v>
      </c>
      <c r="F91">
        <v>1</v>
      </c>
    </row>
    <row r="92" spans="1:6" ht="12.75">
      <c r="A92">
        <f t="shared" si="1"/>
        <v>28</v>
      </c>
      <c r="B92" s="128">
        <v>0.4652777777777778</v>
      </c>
      <c r="C92" t="s">
        <v>26</v>
      </c>
      <c r="D92" s="97" t="s">
        <v>117</v>
      </c>
      <c r="E92" s="97" t="s">
        <v>124</v>
      </c>
      <c r="F92">
        <v>1</v>
      </c>
    </row>
    <row r="93" spans="1:6" ht="12.75">
      <c r="A93">
        <f t="shared" si="1"/>
        <v>29</v>
      </c>
      <c r="B93" s="128">
        <v>0.4652777777777778</v>
      </c>
      <c r="C93" t="s">
        <v>27</v>
      </c>
      <c r="D93" s="97" t="s">
        <v>117</v>
      </c>
      <c r="E93" s="97" t="s">
        <v>124</v>
      </c>
      <c r="F93">
        <v>1</v>
      </c>
    </row>
    <row r="94" spans="1:6" ht="12.75">
      <c r="A94">
        <f t="shared" si="1"/>
        <v>30</v>
      </c>
      <c r="B94" s="128">
        <v>0.4722222222222222</v>
      </c>
      <c r="C94" t="s">
        <v>45</v>
      </c>
      <c r="D94" s="97" t="s">
        <v>117</v>
      </c>
      <c r="E94" s="97" t="s">
        <v>124</v>
      </c>
      <c r="F94">
        <v>5</v>
      </c>
    </row>
    <row r="95" spans="1:6" ht="12.75">
      <c r="A95">
        <f t="shared" si="1"/>
        <v>31</v>
      </c>
      <c r="B95" s="128">
        <v>0.4826388888888889</v>
      </c>
      <c r="C95" t="s">
        <v>57</v>
      </c>
      <c r="D95" s="97" t="s">
        <v>117</v>
      </c>
      <c r="E95" s="97" t="s">
        <v>124</v>
      </c>
      <c r="F95">
        <v>5</v>
      </c>
    </row>
    <row r="96" spans="1:6" ht="12.75">
      <c r="A96">
        <f t="shared" si="1"/>
        <v>32</v>
      </c>
      <c r="B96" s="128">
        <v>0.4895833333333333</v>
      </c>
      <c r="C96" t="s">
        <v>54</v>
      </c>
      <c r="D96" s="97" t="s">
        <v>117</v>
      </c>
      <c r="E96" s="97" t="s">
        <v>124</v>
      </c>
      <c r="F96">
        <v>5</v>
      </c>
    </row>
    <row r="97" spans="1:6" ht="12.75">
      <c r="A97">
        <f t="shared" si="1"/>
        <v>33</v>
      </c>
      <c r="B97" s="128">
        <v>0.5</v>
      </c>
      <c r="C97" t="s">
        <v>33</v>
      </c>
      <c r="D97" s="97" t="s">
        <v>117</v>
      </c>
      <c r="E97" s="97" t="s">
        <v>124</v>
      </c>
      <c r="F97">
        <v>4</v>
      </c>
    </row>
    <row r="98" spans="1:6" ht="12.75">
      <c r="A98">
        <f t="shared" si="1"/>
        <v>34</v>
      </c>
      <c r="B98" s="128">
        <v>0.5069444444444444</v>
      </c>
      <c r="C98" t="s">
        <v>30</v>
      </c>
      <c r="D98" s="97" t="s">
        <v>117</v>
      </c>
      <c r="E98" s="97" t="s">
        <v>124</v>
      </c>
      <c r="F98">
        <v>9</v>
      </c>
    </row>
    <row r="99" spans="1:6" ht="12.75">
      <c r="A99">
        <f t="shared" si="1"/>
        <v>35</v>
      </c>
      <c r="B99" s="128">
        <v>0.5069444444444444</v>
      </c>
      <c r="C99" t="s">
        <v>63</v>
      </c>
      <c r="D99" s="97" t="s">
        <v>117</v>
      </c>
      <c r="E99" s="97" t="s">
        <v>124</v>
      </c>
      <c r="F99">
        <v>9</v>
      </c>
    </row>
    <row r="100" spans="1:6" ht="12.75">
      <c r="A100">
        <f t="shared" si="1"/>
        <v>36</v>
      </c>
      <c r="B100" s="128">
        <v>0.5069444444444444</v>
      </c>
      <c r="C100" t="s">
        <v>15</v>
      </c>
      <c r="D100" s="97" t="s">
        <v>117</v>
      </c>
      <c r="E100" s="97" t="s">
        <v>124</v>
      </c>
      <c r="F100">
        <v>9</v>
      </c>
    </row>
    <row r="101" spans="1:6" ht="12.75">
      <c r="A101">
        <f t="shared" si="1"/>
        <v>37</v>
      </c>
      <c r="B101" s="128">
        <v>0.5138888888888888</v>
      </c>
      <c r="C101" t="s">
        <v>53</v>
      </c>
      <c r="D101" s="97" t="s">
        <v>117</v>
      </c>
      <c r="E101" s="97" t="s">
        <v>124</v>
      </c>
      <c r="F101">
        <v>5</v>
      </c>
    </row>
    <row r="102" spans="1:6" ht="12.75">
      <c r="A102">
        <f t="shared" si="1"/>
        <v>38</v>
      </c>
      <c r="B102" s="128">
        <v>0.5138888888888888</v>
      </c>
      <c r="C102" t="s">
        <v>9</v>
      </c>
      <c r="D102" s="97" t="s">
        <v>117</v>
      </c>
      <c r="E102" s="97" t="s">
        <v>124</v>
      </c>
      <c r="F102">
        <v>2</v>
      </c>
    </row>
    <row r="103" spans="1:6" ht="12.75">
      <c r="A103">
        <f t="shared" si="1"/>
        <v>39</v>
      </c>
      <c r="B103" s="128">
        <v>0.5138888888888888</v>
      </c>
      <c r="C103" t="s">
        <v>48</v>
      </c>
      <c r="D103" s="97" t="s">
        <v>117</v>
      </c>
      <c r="E103" s="97" t="s">
        <v>124</v>
      </c>
      <c r="F103">
        <v>1</v>
      </c>
    </row>
    <row r="104" spans="1:6" ht="12.75">
      <c r="A104">
        <f t="shared" si="1"/>
        <v>40</v>
      </c>
      <c r="B104" s="128">
        <v>0.5138888888888888</v>
      </c>
      <c r="C104" t="s">
        <v>60</v>
      </c>
      <c r="D104" s="97" t="s">
        <v>117</v>
      </c>
      <c r="E104" s="97" t="s">
        <v>124</v>
      </c>
      <c r="F104">
        <v>1</v>
      </c>
    </row>
    <row r="105" spans="1:6" ht="12.75">
      <c r="A105">
        <f t="shared" si="1"/>
        <v>41</v>
      </c>
      <c r="B105" s="128">
        <v>0.5138888888888888</v>
      </c>
      <c r="C105" t="s">
        <v>119</v>
      </c>
      <c r="D105" s="97" t="s">
        <v>117</v>
      </c>
      <c r="E105" s="97" t="s">
        <v>124</v>
      </c>
      <c r="F105">
        <v>1</v>
      </c>
    </row>
    <row r="106" spans="1:6" ht="12.75">
      <c r="A106">
        <f t="shared" si="1"/>
        <v>42</v>
      </c>
      <c r="B106" s="128">
        <v>0.5138888888888888</v>
      </c>
      <c r="C106" t="s">
        <v>61</v>
      </c>
      <c r="D106" s="97" t="s">
        <v>117</v>
      </c>
      <c r="E106" s="97" t="s">
        <v>124</v>
      </c>
      <c r="F106">
        <v>1</v>
      </c>
    </row>
    <row r="107" spans="1:6" ht="12.75">
      <c r="A107">
        <f t="shared" si="1"/>
        <v>43</v>
      </c>
      <c r="B107" s="128">
        <v>0.5138888888888888</v>
      </c>
      <c r="C107" t="s">
        <v>62</v>
      </c>
      <c r="D107" s="97" t="s">
        <v>117</v>
      </c>
      <c r="E107" s="97" t="s">
        <v>124</v>
      </c>
      <c r="F107">
        <v>1</v>
      </c>
    </row>
    <row r="108" spans="1:6" ht="12.75">
      <c r="A108">
        <f t="shared" si="1"/>
        <v>44</v>
      </c>
      <c r="B108" s="128">
        <v>0.5138888888888888</v>
      </c>
      <c r="C108" t="s">
        <v>28</v>
      </c>
      <c r="D108" s="97" t="s">
        <v>117</v>
      </c>
      <c r="E108" s="97" t="s">
        <v>124</v>
      </c>
      <c r="F108">
        <v>5</v>
      </c>
    </row>
    <row r="109" spans="1:6" ht="12.75">
      <c r="A109">
        <f t="shared" si="1"/>
        <v>45</v>
      </c>
      <c r="B109" s="128">
        <v>0.5138888888888888</v>
      </c>
      <c r="C109" t="s">
        <v>104</v>
      </c>
      <c r="D109" s="97" t="s">
        <v>117</v>
      </c>
      <c r="E109" s="97" t="s">
        <v>124</v>
      </c>
      <c r="F109">
        <v>5</v>
      </c>
    </row>
    <row r="110" spans="1:6" ht="12.75">
      <c r="A110">
        <f t="shared" si="1"/>
        <v>46</v>
      </c>
      <c r="B110" s="128">
        <v>0.5138888888888888</v>
      </c>
      <c r="C110" t="s">
        <v>82</v>
      </c>
      <c r="D110" s="97" t="s">
        <v>117</v>
      </c>
      <c r="E110" s="97" t="s">
        <v>124</v>
      </c>
      <c r="F110">
        <v>5</v>
      </c>
    </row>
    <row r="111" spans="1:6" ht="12.75">
      <c r="A111">
        <f t="shared" si="1"/>
        <v>47</v>
      </c>
      <c r="B111" s="128">
        <v>0.5451388888888888</v>
      </c>
      <c r="C111" t="s">
        <v>32</v>
      </c>
      <c r="D111" s="97" t="s">
        <v>117</v>
      </c>
      <c r="E111" s="97" t="s">
        <v>124</v>
      </c>
      <c r="F111">
        <v>9</v>
      </c>
    </row>
    <row r="112" spans="1:6" ht="12.75">
      <c r="A112">
        <f t="shared" si="1"/>
        <v>48</v>
      </c>
      <c r="B112" s="128">
        <v>0.5451388888888888</v>
      </c>
      <c r="C112" t="s">
        <v>49</v>
      </c>
      <c r="D112" s="97" t="s">
        <v>117</v>
      </c>
      <c r="E112" s="97" t="s">
        <v>124</v>
      </c>
      <c r="F112">
        <v>9</v>
      </c>
    </row>
    <row r="113" spans="1:6" ht="12.75">
      <c r="A113">
        <f t="shared" si="1"/>
        <v>49</v>
      </c>
      <c r="B113" s="128">
        <v>0.5555555555555555</v>
      </c>
      <c r="C113" t="s">
        <v>58</v>
      </c>
      <c r="D113" s="97" t="s">
        <v>117</v>
      </c>
      <c r="E113" s="97" t="s">
        <v>124</v>
      </c>
      <c r="F113">
        <v>9</v>
      </c>
    </row>
    <row r="114" spans="1:6" ht="12.75">
      <c r="A114">
        <f t="shared" si="1"/>
        <v>50</v>
      </c>
      <c r="B114" s="128">
        <v>0.5729166666666665</v>
      </c>
      <c r="C114" t="s">
        <v>29</v>
      </c>
      <c r="D114" s="97" t="s">
        <v>117</v>
      </c>
      <c r="E114" s="97" t="s">
        <v>124</v>
      </c>
      <c r="F114">
        <v>5</v>
      </c>
    </row>
    <row r="115" spans="1:6" ht="12.75">
      <c r="A115">
        <f t="shared" si="1"/>
        <v>51</v>
      </c>
      <c r="B115" s="128">
        <v>0.5937499999999998</v>
      </c>
      <c r="C115" t="s">
        <v>51</v>
      </c>
      <c r="D115" s="97" t="s">
        <v>117</v>
      </c>
      <c r="E115" s="97" t="s">
        <v>124</v>
      </c>
      <c r="F115">
        <v>5</v>
      </c>
    </row>
    <row r="116" spans="1:6" ht="12.75">
      <c r="A116">
        <f t="shared" si="1"/>
        <v>52</v>
      </c>
      <c r="B116" s="128">
        <v>0.597222222222222</v>
      </c>
      <c r="C116" t="s">
        <v>64</v>
      </c>
      <c r="D116" s="97" t="s">
        <v>117</v>
      </c>
      <c r="E116" s="97" t="s">
        <v>124</v>
      </c>
      <c r="F116">
        <v>5</v>
      </c>
    </row>
    <row r="117" spans="1:6" ht="12.75">
      <c r="A117">
        <f t="shared" si="1"/>
        <v>53</v>
      </c>
      <c r="B117" s="128">
        <v>0.597222222222222</v>
      </c>
      <c r="C117" t="s">
        <v>10</v>
      </c>
      <c r="D117" s="97" t="s">
        <v>117</v>
      </c>
      <c r="E117" s="97" t="s">
        <v>124</v>
      </c>
      <c r="F117">
        <v>4</v>
      </c>
    </row>
    <row r="118" spans="1:6" ht="12.75">
      <c r="A118">
        <f t="shared" si="1"/>
        <v>54</v>
      </c>
      <c r="B118" s="128">
        <v>0.597222222222222</v>
      </c>
      <c r="C118" t="s">
        <v>34</v>
      </c>
      <c r="D118" s="97" t="s">
        <v>117</v>
      </c>
      <c r="E118" s="97" t="s">
        <v>124</v>
      </c>
      <c r="F118">
        <v>9</v>
      </c>
    </row>
    <row r="119" spans="1:6" ht="12.75">
      <c r="A119">
        <f t="shared" si="1"/>
        <v>55</v>
      </c>
      <c r="B119" s="128">
        <v>0.597222222222222</v>
      </c>
      <c r="C119" t="s">
        <v>73</v>
      </c>
      <c r="D119" s="97" t="s">
        <v>117</v>
      </c>
      <c r="E119" s="97" t="s">
        <v>124</v>
      </c>
      <c r="F119">
        <v>9</v>
      </c>
    </row>
    <row r="120" spans="1:6" ht="12.75">
      <c r="A120">
        <f t="shared" si="1"/>
        <v>56</v>
      </c>
      <c r="B120" s="128">
        <v>0.6111111111111108</v>
      </c>
      <c r="C120" t="s">
        <v>74</v>
      </c>
      <c r="D120" s="97" t="s">
        <v>117</v>
      </c>
      <c r="E120" s="97" t="s">
        <v>124</v>
      </c>
      <c r="F120">
        <v>9</v>
      </c>
    </row>
    <row r="121" spans="1:6" ht="12.75">
      <c r="A121">
        <f t="shared" si="1"/>
        <v>57</v>
      </c>
      <c r="B121" s="128">
        <v>0.6111111111111108</v>
      </c>
      <c r="C121" t="s">
        <v>50</v>
      </c>
      <c r="D121" s="97" t="s">
        <v>117</v>
      </c>
      <c r="E121" s="97" t="s">
        <v>124</v>
      </c>
      <c r="F121">
        <v>2</v>
      </c>
    </row>
    <row r="122" spans="1:6" ht="12.75">
      <c r="A122">
        <f t="shared" si="1"/>
        <v>58</v>
      </c>
      <c r="B122" s="128">
        <v>0.6111111111111108</v>
      </c>
      <c r="C122" t="s">
        <v>120</v>
      </c>
      <c r="D122" s="97" t="s">
        <v>117</v>
      </c>
      <c r="E122" s="97" t="s">
        <v>124</v>
      </c>
      <c r="F122">
        <v>2</v>
      </c>
    </row>
    <row r="123" spans="1:6" ht="12.75">
      <c r="A123">
        <f t="shared" si="1"/>
        <v>59</v>
      </c>
      <c r="B123" s="128">
        <v>0.6111111111111108</v>
      </c>
      <c r="C123" t="s">
        <v>35</v>
      </c>
      <c r="D123" s="97" t="s">
        <v>117</v>
      </c>
      <c r="E123" s="97" t="s">
        <v>124</v>
      </c>
      <c r="F123">
        <v>2</v>
      </c>
    </row>
    <row r="124" spans="1:6" ht="12.75">
      <c r="A124">
        <f t="shared" si="1"/>
        <v>60</v>
      </c>
      <c r="B124" s="128">
        <v>0.6111111111111108</v>
      </c>
      <c r="C124" t="s">
        <v>36</v>
      </c>
      <c r="D124" s="97" t="s">
        <v>117</v>
      </c>
      <c r="E124" s="97" t="s">
        <v>124</v>
      </c>
      <c r="F124">
        <v>2</v>
      </c>
    </row>
    <row r="125" spans="1:6" ht="12.75">
      <c r="A125">
        <f t="shared" si="1"/>
        <v>61</v>
      </c>
      <c r="B125" s="128">
        <v>0.6111111111111108</v>
      </c>
      <c r="C125" t="s">
        <v>37</v>
      </c>
      <c r="D125" s="97" t="s">
        <v>117</v>
      </c>
      <c r="E125" s="97" t="s">
        <v>124</v>
      </c>
      <c r="F125">
        <v>2</v>
      </c>
    </row>
    <row r="126" spans="1:6" ht="12.75">
      <c r="A126">
        <f t="shared" si="1"/>
        <v>62</v>
      </c>
      <c r="B126" s="128">
        <v>0.6249999999999997</v>
      </c>
      <c r="C126" t="s">
        <v>39</v>
      </c>
      <c r="D126" s="97" t="s">
        <v>117</v>
      </c>
      <c r="E126" s="97" t="s">
        <v>124</v>
      </c>
      <c r="F126">
        <v>9</v>
      </c>
    </row>
    <row r="127" spans="1:6" ht="12.75">
      <c r="A127">
        <f t="shared" si="1"/>
        <v>63</v>
      </c>
      <c r="B127" s="128">
        <v>0.6249999999999997</v>
      </c>
      <c r="C127" t="s">
        <v>52</v>
      </c>
      <c r="D127" s="97" t="s">
        <v>117</v>
      </c>
      <c r="E127" s="97" t="s">
        <v>124</v>
      </c>
      <c r="F127">
        <v>9</v>
      </c>
    </row>
    <row r="128" spans="1:6" ht="12.75">
      <c r="A128">
        <v>1</v>
      </c>
      <c r="B128" s="128">
        <v>0.3541666666666667</v>
      </c>
      <c r="C128" t="s">
        <v>18</v>
      </c>
      <c r="D128" s="97" t="s">
        <v>118</v>
      </c>
      <c r="E128" s="97" t="s">
        <v>125</v>
      </c>
      <c r="F128">
        <v>1</v>
      </c>
    </row>
    <row r="129" spans="1:6" ht="12.75">
      <c r="A129">
        <f t="shared" si="1"/>
        <v>2</v>
      </c>
      <c r="B129" s="128">
        <v>0.3541666666666667</v>
      </c>
      <c r="C129" t="s">
        <v>19</v>
      </c>
      <c r="D129" s="97" t="s">
        <v>118</v>
      </c>
      <c r="E129" s="97" t="s">
        <v>125</v>
      </c>
      <c r="F129">
        <v>1</v>
      </c>
    </row>
    <row r="130" spans="1:6" ht="12.75">
      <c r="A130">
        <f t="shared" si="1"/>
        <v>3</v>
      </c>
      <c r="B130" s="128">
        <v>0.3541666666666667</v>
      </c>
      <c r="C130" t="s">
        <v>20</v>
      </c>
      <c r="D130" s="97" t="s">
        <v>118</v>
      </c>
      <c r="E130" s="97" t="s">
        <v>125</v>
      </c>
      <c r="F130">
        <v>1</v>
      </c>
    </row>
    <row r="131" spans="1:6" ht="12.75">
      <c r="A131">
        <f t="shared" si="1"/>
        <v>4</v>
      </c>
      <c r="B131" s="128">
        <v>0.3541666666666667</v>
      </c>
      <c r="C131" t="s">
        <v>21</v>
      </c>
      <c r="D131" s="97" t="s">
        <v>118</v>
      </c>
      <c r="E131" s="97" t="s">
        <v>125</v>
      </c>
      <c r="F131">
        <v>1</v>
      </c>
    </row>
    <row r="132" spans="1:6" ht="12.75">
      <c r="A132">
        <f aca="true" t="shared" si="2" ref="A132:A190">A131+1</f>
        <v>5</v>
      </c>
      <c r="B132" s="128">
        <v>0.3541666666666667</v>
      </c>
      <c r="C132" t="s">
        <v>40</v>
      </c>
      <c r="D132" s="97" t="s">
        <v>118</v>
      </c>
      <c r="E132" s="97" t="s">
        <v>125</v>
      </c>
      <c r="F132">
        <v>1</v>
      </c>
    </row>
    <row r="133" spans="1:6" ht="12.75">
      <c r="A133">
        <f t="shared" si="2"/>
        <v>6</v>
      </c>
      <c r="B133" s="128">
        <v>0.3541666666666667</v>
      </c>
      <c r="C133" t="s">
        <v>41</v>
      </c>
      <c r="D133" s="97" t="s">
        <v>118</v>
      </c>
      <c r="E133" s="97" t="s">
        <v>125</v>
      </c>
      <c r="F133">
        <v>1</v>
      </c>
    </row>
    <row r="134" spans="1:6" ht="12.75">
      <c r="A134">
        <f t="shared" si="2"/>
        <v>7</v>
      </c>
      <c r="B134" s="128">
        <v>0.3541666666666667</v>
      </c>
      <c r="C134" t="s">
        <v>42</v>
      </c>
      <c r="D134" s="97" t="s">
        <v>118</v>
      </c>
      <c r="E134" s="97" t="s">
        <v>125</v>
      </c>
      <c r="F134">
        <v>1</v>
      </c>
    </row>
    <row r="135" spans="1:6" ht="12.75">
      <c r="A135">
        <f t="shared" si="2"/>
        <v>8</v>
      </c>
      <c r="B135" s="128">
        <v>0.3541666666666667</v>
      </c>
      <c r="C135" t="s">
        <v>43</v>
      </c>
      <c r="D135" s="97" t="s">
        <v>118</v>
      </c>
      <c r="E135" s="97" t="s">
        <v>125</v>
      </c>
      <c r="F135">
        <v>1</v>
      </c>
    </row>
    <row r="136" spans="1:6" ht="12.75">
      <c r="A136">
        <f t="shared" si="2"/>
        <v>9</v>
      </c>
      <c r="B136" s="128">
        <v>0.3541666666666667</v>
      </c>
      <c r="C136" t="s">
        <v>88</v>
      </c>
      <c r="D136" s="97" t="s">
        <v>118</v>
      </c>
      <c r="E136" s="97" t="s">
        <v>125</v>
      </c>
      <c r="F136">
        <v>1</v>
      </c>
    </row>
    <row r="137" spans="1:6" ht="12.75">
      <c r="A137">
        <f t="shared" si="2"/>
        <v>10</v>
      </c>
      <c r="B137" s="128">
        <v>0.3541666666666667</v>
      </c>
      <c r="C137" t="s">
        <v>89</v>
      </c>
      <c r="D137" s="97" t="s">
        <v>118</v>
      </c>
      <c r="E137" s="97" t="s">
        <v>125</v>
      </c>
      <c r="F137">
        <v>1</v>
      </c>
    </row>
    <row r="138" spans="1:6" ht="12.75">
      <c r="A138">
        <f t="shared" si="2"/>
        <v>11</v>
      </c>
      <c r="B138" s="128">
        <v>0.375</v>
      </c>
      <c r="C138" t="s">
        <v>44</v>
      </c>
      <c r="D138" s="97" t="s">
        <v>118</v>
      </c>
      <c r="E138" s="97" t="s">
        <v>125</v>
      </c>
      <c r="F138">
        <v>4</v>
      </c>
    </row>
    <row r="139" spans="1:6" ht="12.75">
      <c r="A139">
        <f t="shared" si="2"/>
        <v>12</v>
      </c>
      <c r="B139" s="128">
        <v>0.375</v>
      </c>
      <c r="C139" t="s">
        <v>130</v>
      </c>
      <c r="D139" s="97" t="s">
        <v>118</v>
      </c>
      <c r="E139" s="97" t="s">
        <v>125</v>
      </c>
      <c r="F139">
        <v>4</v>
      </c>
    </row>
    <row r="140" spans="1:6" ht="12.75">
      <c r="A140">
        <f t="shared" si="2"/>
        <v>13</v>
      </c>
      <c r="B140" s="128">
        <v>0.375</v>
      </c>
      <c r="C140" t="s">
        <v>99</v>
      </c>
      <c r="D140" s="97" t="s">
        <v>118</v>
      </c>
      <c r="E140" s="97" t="s">
        <v>125</v>
      </c>
      <c r="F140">
        <v>4</v>
      </c>
    </row>
    <row r="141" spans="1:6" ht="12.75">
      <c r="A141">
        <f t="shared" si="2"/>
        <v>14</v>
      </c>
      <c r="B141" s="128">
        <v>0.375</v>
      </c>
      <c r="C141" t="s">
        <v>38</v>
      </c>
      <c r="D141" s="97" t="s">
        <v>118</v>
      </c>
      <c r="E141" s="97" t="s">
        <v>125</v>
      </c>
      <c r="F141">
        <v>2</v>
      </c>
    </row>
    <row r="142" spans="1:6" ht="12.75">
      <c r="A142">
        <f t="shared" si="2"/>
        <v>15</v>
      </c>
      <c r="B142" s="128">
        <v>0.3888888888888889</v>
      </c>
      <c r="C142" t="s">
        <v>55</v>
      </c>
      <c r="D142" s="97" t="s">
        <v>118</v>
      </c>
      <c r="E142" s="97" t="s">
        <v>125</v>
      </c>
      <c r="F142">
        <v>9</v>
      </c>
    </row>
    <row r="143" spans="1:6" ht="12.75">
      <c r="A143">
        <f t="shared" si="2"/>
        <v>16</v>
      </c>
      <c r="B143" s="128">
        <v>0.3888888888888889</v>
      </c>
      <c r="C143" t="s">
        <v>56</v>
      </c>
      <c r="D143" s="97" t="s">
        <v>118</v>
      </c>
      <c r="E143" s="97" t="s">
        <v>125</v>
      </c>
      <c r="F143">
        <v>9</v>
      </c>
    </row>
    <row r="144" spans="1:6" ht="12.75">
      <c r="A144">
        <f t="shared" si="2"/>
        <v>17</v>
      </c>
      <c r="B144" s="128">
        <v>0.3888888888888889</v>
      </c>
      <c r="C144" t="s">
        <v>31</v>
      </c>
      <c r="D144" s="97" t="s">
        <v>118</v>
      </c>
      <c r="E144" s="97" t="s">
        <v>125</v>
      </c>
      <c r="F144">
        <v>9</v>
      </c>
    </row>
    <row r="145" spans="1:6" ht="12.75">
      <c r="A145">
        <f t="shared" si="2"/>
        <v>18</v>
      </c>
      <c r="B145" s="128">
        <v>0.3888888888888889</v>
      </c>
      <c r="C145" t="s">
        <v>22</v>
      </c>
      <c r="D145" s="97" t="s">
        <v>118</v>
      </c>
      <c r="E145" s="97" t="s">
        <v>125</v>
      </c>
      <c r="F145">
        <v>5</v>
      </c>
    </row>
    <row r="146" spans="1:6" ht="12.75">
      <c r="A146">
        <f t="shared" si="2"/>
        <v>19</v>
      </c>
      <c r="B146" s="128">
        <v>0.4027777777777778</v>
      </c>
      <c r="C146" t="s">
        <v>90</v>
      </c>
      <c r="D146" s="97" t="s">
        <v>118</v>
      </c>
      <c r="E146" s="97" t="s">
        <v>125</v>
      </c>
      <c r="F146">
        <v>9</v>
      </c>
    </row>
    <row r="147" spans="1:6" ht="12.75">
      <c r="A147">
        <f t="shared" si="2"/>
        <v>20</v>
      </c>
      <c r="B147" s="128">
        <v>0.42708333333333337</v>
      </c>
      <c r="C147" t="s">
        <v>72</v>
      </c>
      <c r="D147" s="97" t="s">
        <v>118</v>
      </c>
      <c r="E147" s="97" t="s">
        <v>125</v>
      </c>
      <c r="F147">
        <v>9</v>
      </c>
    </row>
    <row r="148" spans="1:6" ht="12.75">
      <c r="A148">
        <f t="shared" si="2"/>
        <v>21</v>
      </c>
      <c r="B148" s="128">
        <v>0.4305555555555556</v>
      </c>
      <c r="C148" t="s">
        <v>112</v>
      </c>
      <c r="D148" s="97" t="s">
        <v>118</v>
      </c>
      <c r="E148" s="97" t="s">
        <v>125</v>
      </c>
      <c r="F148">
        <v>2</v>
      </c>
    </row>
    <row r="149" spans="1:6" ht="12.75">
      <c r="A149">
        <f t="shared" si="2"/>
        <v>22</v>
      </c>
      <c r="B149" s="128">
        <v>0.4375</v>
      </c>
      <c r="C149" t="s">
        <v>59</v>
      </c>
      <c r="D149" s="97" t="s">
        <v>118</v>
      </c>
      <c r="E149" s="97" t="s">
        <v>125</v>
      </c>
      <c r="F149">
        <v>2</v>
      </c>
    </row>
    <row r="150" spans="1:6" ht="12.75">
      <c r="A150">
        <f t="shared" si="2"/>
        <v>23</v>
      </c>
      <c r="B150" s="128">
        <v>0.4375</v>
      </c>
      <c r="C150" t="s">
        <v>46</v>
      </c>
      <c r="D150" s="97" t="s">
        <v>118</v>
      </c>
      <c r="E150" s="97" t="s">
        <v>125</v>
      </c>
      <c r="F150">
        <v>2</v>
      </c>
    </row>
    <row r="151" spans="1:6" ht="12.75">
      <c r="A151">
        <f t="shared" si="2"/>
        <v>24</v>
      </c>
      <c r="B151" s="128">
        <v>0.4375</v>
      </c>
      <c r="C151" t="s">
        <v>47</v>
      </c>
      <c r="D151" s="97" t="s">
        <v>118</v>
      </c>
      <c r="E151" s="97" t="s">
        <v>125</v>
      </c>
      <c r="F151">
        <v>2</v>
      </c>
    </row>
    <row r="152" spans="1:6" ht="12.75">
      <c r="A152">
        <f t="shared" si="2"/>
        <v>25</v>
      </c>
      <c r="B152" s="128">
        <v>0.4513888888888889</v>
      </c>
      <c r="C152" t="s">
        <v>23</v>
      </c>
      <c r="D152" s="97" t="s">
        <v>118</v>
      </c>
      <c r="E152" s="97" t="s">
        <v>125</v>
      </c>
      <c r="F152">
        <v>5</v>
      </c>
    </row>
    <row r="153" spans="1:6" ht="12.75">
      <c r="A153">
        <f t="shared" si="2"/>
        <v>26</v>
      </c>
      <c r="B153" s="128">
        <v>0.4652777777777778</v>
      </c>
      <c r="C153" t="s">
        <v>24</v>
      </c>
      <c r="D153" s="97" t="s">
        <v>118</v>
      </c>
      <c r="E153" s="97" t="s">
        <v>125</v>
      </c>
      <c r="F153">
        <v>1</v>
      </c>
    </row>
    <row r="154" spans="1:6" ht="12.75">
      <c r="A154">
        <f t="shared" si="2"/>
        <v>27</v>
      </c>
      <c r="B154" s="128">
        <v>0.4652777777777778</v>
      </c>
      <c r="C154" t="s">
        <v>25</v>
      </c>
      <c r="D154" s="97" t="s">
        <v>118</v>
      </c>
      <c r="E154" s="97" t="s">
        <v>125</v>
      </c>
      <c r="F154">
        <v>1</v>
      </c>
    </row>
    <row r="155" spans="1:6" ht="12.75">
      <c r="A155">
        <f t="shared" si="2"/>
        <v>28</v>
      </c>
      <c r="B155" s="128">
        <v>0.4652777777777778</v>
      </c>
      <c r="C155" t="s">
        <v>26</v>
      </c>
      <c r="D155" s="97" t="s">
        <v>118</v>
      </c>
      <c r="E155" s="97" t="s">
        <v>125</v>
      </c>
      <c r="F155">
        <v>1</v>
      </c>
    </row>
    <row r="156" spans="1:6" ht="12.75">
      <c r="A156">
        <f t="shared" si="2"/>
        <v>29</v>
      </c>
      <c r="B156" s="128">
        <v>0.4652777777777778</v>
      </c>
      <c r="C156" t="s">
        <v>27</v>
      </c>
      <c r="D156" s="97" t="s">
        <v>118</v>
      </c>
      <c r="E156" s="97" t="s">
        <v>125</v>
      </c>
      <c r="F156">
        <v>1</v>
      </c>
    </row>
    <row r="157" spans="1:6" ht="12.75">
      <c r="A157">
        <f t="shared" si="2"/>
        <v>30</v>
      </c>
      <c r="B157" s="128">
        <v>0.4722222222222222</v>
      </c>
      <c r="C157" t="s">
        <v>45</v>
      </c>
      <c r="D157" s="97" t="s">
        <v>118</v>
      </c>
      <c r="E157" s="97" t="s">
        <v>125</v>
      </c>
      <c r="F157">
        <v>5</v>
      </c>
    </row>
    <row r="158" spans="1:6" ht="12.75">
      <c r="A158">
        <f t="shared" si="2"/>
        <v>31</v>
      </c>
      <c r="B158" s="128">
        <v>0.4826388888888889</v>
      </c>
      <c r="C158" t="s">
        <v>57</v>
      </c>
      <c r="D158" s="97" t="s">
        <v>118</v>
      </c>
      <c r="E158" s="97" t="s">
        <v>125</v>
      </c>
      <c r="F158">
        <v>5</v>
      </c>
    </row>
    <row r="159" spans="1:6" ht="12.75">
      <c r="A159">
        <f t="shared" si="2"/>
        <v>32</v>
      </c>
      <c r="B159" s="128">
        <v>0.4895833333333333</v>
      </c>
      <c r="C159" t="s">
        <v>54</v>
      </c>
      <c r="D159" s="97" t="s">
        <v>118</v>
      </c>
      <c r="E159" s="97" t="s">
        <v>125</v>
      </c>
      <c r="F159">
        <v>5</v>
      </c>
    </row>
    <row r="160" spans="1:6" ht="12.75">
      <c r="A160">
        <f t="shared" si="2"/>
        <v>33</v>
      </c>
      <c r="B160" s="128">
        <v>0.5</v>
      </c>
      <c r="C160" t="s">
        <v>33</v>
      </c>
      <c r="D160" s="97" t="s">
        <v>118</v>
      </c>
      <c r="E160" s="97" t="s">
        <v>125</v>
      </c>
      <c r="F160">
        <v>4</v>
      </c>
    </row>
    <row r="161" spans="1:6" ht="12.75">
      <c r="A161">
        <f t="shared" si="2"/>
        <v>34</v>
      </c>
      <c r="B161" s="128">
        <v>0.5069444444444444</v>
      </c>
      <c r="C161" t="s">
        <v>30</v>
      </c>
      <c r="D161" s="97" t="s">
        <v>118</v>
      </c>
      <c r="E161" s="97" t="s">
        <v>125</v>
      </c>
      <c r="F161">
        <v>9</v>
      </c>
    </row>
    <row r="162" spans="1:6" ht="12.75">
      <c r="A162">
        <f t="shared" si="2"/>
        <v>35</v>
      </c>
      <c r="B162" s="128">
        <v>0.5069444444444444</v>
      </c>
      <c r="C162" t="s">
        <v>63</v>
      </c>
      <c r="D162" s="97" t="s">
        <v>118</v>
      </c>
      <c r="E162" s="97" t="s">
        <v>125</v>
      </c>
      <c r="F162">
        <v>9</v>
      </c>
    </row>
    <row r="163" spans="1:6" ht="12.75">
      <c r="A163">
        <f t="shared" si="2"/>
        <v>36</v>
      </c>
      <c r="B163" s="128">
        <v>0.5069444444444444</v>
      </c>
      <c r="C163" t="s">
        <v>15</v>
      </c>
      <c r="D163" s="97" t="s">
        <v>118</v>
      </c>
      <c r="E163" s="97" t="s">
        <v>125</v>
      </c>
      <c r="F163">
        <v>9</v>
      </c>
    </row>
    <row r="164" spans="1:6" ht="12.75">
      <c r="A164">
        <f t="shared" si="2"/>
        <v>37</v>
      </c>
      <c r="B164" s="128">
        <v>0.5138888888888888</v>
      </c>
      <c r="C164" t="s">
        <v>53</v>
      </c>
      <c r="D164" s="97" t="s">
        <v>118</v>
      </c>
      <c r="E164" s="97" t="s">
        <v>125</v>
      </c>
      <c r="F164">
        <v>5</v>
      </c>
    </row>
    <row r="165" spans="1:6" ht="12.75">
      <c r="A165">
        <f t="shared" si="2"/>
        <v>38</v>
      </c>
      <c r="B165" s="128">
        <v>0.5138888888888888</v>
      </c>
      <c r="C165" t="s">
        <v>9</v>
      </c>
      <c r="D165" s="97" t="s">
        <v>118</v>
      </c>
      <c r="E165" s="97" t="s">
        <v>125</v>
      </c>
      <c r="F165">
        <v>2</v>
      </c>
    </row>
    <row r="166" spans="1:6" ht="12.75">
      <c r="A166">
        <f t="shared" si="2"/>
        <v>39</v>
      </c>
      <c r="B166" s="128">
        <v>0.5138888888888888</v>
      </c>
      <c r="C166" t="s">
        <v>48</v>
      </c>
      <c r="D166" s="97" t="s">
        <v>118</v>
      </c>
      <c r="E166" s="97" t="s">
        <v>125</v>
      </c>
      <c r="F166">
        <v>1</v>
      </c>
    </row>
    <row r="167" spans="1:6" ht="12.75">
      <c r="A167">
        <f t="shared" si="2"/>
        <v>40</v>
      </c>
      <c r="B167" s="128">
        <v>0.5138888888888888</v>
      </c>
      <c r="C167" t="s">
        <v>60</v>
      </c>
      <c r="D167" s="97" t="s">
        <v>118</v>
      </c>
      <c r="E167" s="97" t="s">
        <v>125</v>
      </c>
      <c r="F167">
        <v>1</v>
      </c>
    </row>
    <row r="168" spans="1:6" ht="12.75">
      <c r="A168">
        <f t="shared" si="2"/>
        <v>41</v>
      </c>
      <c r="B168" s="128">
        <v>0.5138888888888888</v>
      </c>
      <c r="C168" t="s">
        <v>119</v>
      </c>
      <c r="D168" s="97" t="s">
        <v>118</v>
      </c>
      <c r="E168" s="97" t="s">
        <v>125</v>
      </c>
      <c r="F168">
        <v>1</v>
      </c>
    </row>
    <row r="169" spans="1:6" ht="12.75">
      <c r="A169">
        <f t="shared" si="2"/>
        <v>42</v>
      </c>
      <c r="B169" s="128">
        <v>0.5138888888888888</v>
      </c>
      <c r="C169" t="s">
        <v>61</v>
      </c>
      <c r="D169" s="97" t="s">
        <v>118</v>
      </c>
      <c r="E169" s="97" t="s">
        <v>125</v>
      </c>
      <c r="F169">
        <v>1</v>
      </c>
    </row>
    <row r="170" spans="1:6" ht="12.75">
      <c r="A170">
        <f t="shared" si="2"/>
        <v>43</v>
      </c>
      <c r="B170" s="128">
        <v>0.5138888888888888</v>
      </c>
      <c r="C170" t="s">
        <v>62</v>
      </c>
      <c r="D170" s="97" t="s">
        <v>118</v>
      </c>
      <c r="E170" s="97" t="s">
        <v>125</v>
      </c>
      <c r="F170">
        <v>1</v>
      </c>
    </row>
    <row r="171" spans="1:6" ht="12.75">
      <c r="A171">
        <f t="shared" si="2"/>
        <v>44</v>
      </c>
      <c r="B171" s="128">
        <v>0.5138888888888888</v>
      </c>
      <c r="C171" t="s">
        <v>28</v>
      </c>
      <c r="D171" s="97" t="s">
        <v>118</v>
      </c>
      <c r="E171" s="97" t="s">
        <v>125</v>
      </c>
      <c r="F171">
        <v>5</v>
      </c>
    </row>
    <row r="172" spans="1:6" ht="12.75">
      <c r="A172">
        <f t="shared" si="2"/>
        <v>45</v>
      </c>
      <c r="B172" s="128">
        <v>0.5138888888888888</v>
      </c>
      <c r="C172" t="s">
        <v>104</v>
      </c>
      <c r="D172" s="97" t="s">
        <v>118</v>
      </c>
      <c r="E172" s="97" t="s">
        <v>125</v>
      </c>
      <c r="F172">
        <v>5</v>
      </c>
    </row>
    <row r="173" spans="1:6" ht="12.75">
      <c r="A173">
        <f t="shared" si="2"/>
        <v>46</v>
      </c>
      <c r="B173" s="128">
        <v>0.5138888888888888</v>
      </c>
      <c r="C173" t="s">
        <v>82</v>
      </c>
      <c r="D173" s="97" t="s">
        <v>118</v>
      </c>
      <c r="E173" s="97" t="s">
        <v>125</v>
      </c>
      <c r="F173">
        <v>5</v>
      </c>
    </row>
    <row r="174" spans="1:6" ht="12.75">
      <c r="A174">
        <f t="shared" si="2"/>
        <v>47</v>
      </c>
      <c r="B174" s="128">
        <v>0.5451388888888888</v>
      </c>
      <c r="C174" t="s">
        <v>32</v>
      </c>
      <c r="D174" s="97" t="s">
        <v>118</v>
      </c>
      <c r="E174" s="97" t="s">
        <v>125</v>
      </c>
      <c r="F174">
        <v>9</v>
      </c>
    </row>
    <row r="175" spans="1:6" ht="12.75">
      <c r="A175">
        <f t="shared" si="2"/>
        <v>48</v>
      </c>
      <c r="B175" s="128">
        <v>0.5451388888888888</v>
      </c>
      <c r="C175" t="s">
        <v>49</v>
      </c>
      <c r="D175" s="97" t="s">
        <v>118</v>
      </c>
      <c r="E175" s="97" t="s">
        <v>125</v>
      </c>
      <c r="F175">
        <v>9</v>
      </c>
    </row>
    <row r="176" spans="1:6" ht="12.75">
      <c r="A176">
        <f t="shared" si="2"/>
        <v>49</v>
      </c>
      <c r="B176" s="128">
        <v>0.5555555555555555</v>
      </c>
      <c r="C176" t="s">
        <v>58</v>
      </c>
      <c r="D176" s="97" t="s">
        <v>118</v>
      </c>
      <c r="E176" s="97" t="s">
        <v>125</v>
      </c>
      <c r="F176">
        <v>9</v>
      </c>
    </row>
    <row r="177" spans="1:6" ht="12.75">
      <c r="A177">
        <f t="shared" si="2"/>
        <v>50</v>
      </c>
      <c r="B177" s="128">
        <v>0.5729166666666665</v>
      </c>
      <c r="C177" t="s">
        <v>29</v>
      </c>
      <c r="D177" s="97" t="s">
        <v>118</v>
      </c>
      <c r="E177" s="97" t="s">
        <v>125</v>
      </c>
      <c r="F177">
        <v>5</v>
      </c>
    </row>
    <row r="178" spans="1:6" ht="12.75">
      <c r="A178">
        <f t="shared" si="2"/>
        <v>51</v>
      </c>
      <c r="B178" s="128">
        <v>0.5937499999999998</v>
      </c>
      <c r="C178" t="s">
        <v>51</v>
      </c>
      <c r="D178" s="97" t="s">
        <v>118</v>
      </c>
      <c r="E178" s="97" t="s">
        <v>125</v>
      </c>
      <c r="F178">
        <v>5</v>
      </c>
    </row>
    <row r="179" spans="1:6" ht="12.75">
      <c r="A179">
        <f t="shared" si="2"/>
        <v>52</v>
      </c>
      <c r="B179" s="128">
        <v>0.597222222222222</v>
      </c>
      <c r="C179" t="s">
        <v>64</v>
      </c>
      <c r="D179" s="97" t="s">
        <v>118</v>
      </c>
      <c r="E179" s="97" t="s">
        <v>125</v>
      </c>
      <c r="F179">
        <v>5</v>
      </c>
    </row>
    <row r="180" spans="1:6" ht="12.75">
      <c r="A180">
        <f t="shared" si="2"/>
        <v>53</v>
      </c>
      <c r="B180" s="128">
        <v>0.597222222222222</v>
      </c>
      <c r="C180" t="s">
        <v>10</v>
      </c>
      <c r="D180" s="97" t="s">
        <v>118</v>
      </c>
      <c r="E180" s="97" t="s">
        <v>125</v>
      </c>
      <c r="F180">
        <v>4</v>
      </c>
    </row>
    <row r="181" spans="1:6" ht="12.75">
      <c r="A181">
        <f t="shared" si="2"/>
        <v>54</v>
      </c>
      <c r="B181" s="128">
        <v>0.597222222222222</v>
      </c>
      <c r="C181" t="s">
        <v>34</v>
      </c>
      <c r="D181" s="97" t="s">
        <v>118</v>
      </c>
      <c r="E181" s="97" t="s">
        <v>125</v>
      </c>
      <c r="F181">
        <v>9</v>
      </c>
    </row>
    <row r="182" spans="1:6" ht="12.75">
      <c r="A182">
        <f t="shared" si="2"/>
        <v>55</v>
      </c>
      <c r="B182" s="128">
        <v>0.597222222222222</v>
      </c>
      <c r="C182" t="s">
        <v>73</v>
      </c>
      <c r="D182" s="97" t="s">
        <v>118</v>
      </c>
      <c r="E182" s="97" t="s">
        <v>125</v>
      </c>
      <c r="F182">
        <v>9</v>
      </c>
    </row>
    <row r="183" spans="1:6" ht="12.75">
      <c r="A183">
        <f t="shared" si="2"/>
        <v>56</v>
      </c>
      <c r="B183" s="128">
        <v>0.6111111111111108</v>
      </c>
      <c r="C183" t="s">
        <v>74</v>
      </c>
      <c r="D183" s="97" t="s">
        <v>118</v>
      </c>
      <c r="E183" s="97" t="s">
        <v>125</v>
      </c>
      <c r="F183">
        <v>9</v>
      </c>
    </row>
    <row r="184" spans="1:6" ht="12.75">
      <c r="A184">
        <f t="shared" si="2"/>
        <v>57</v>
      </c>
      <c r="B184" s="128">
        <v>0.6111111111111108</v>
      </c>
      <c r="C184" t="s">
        <v>50</v>
      </c>
      <c r="D184" s="97" t="s">
        <v>118</v>
      </c>
      <c r="E184" s="97" t="s">
        <v>125</v>
      </c>
      <c r="F184">
        <v>2</v>
      </c>
    </row>
    <row r="185" spans="1:6" ht="12.75">
      <c r="A185">
        <f t="shared" si="2"/>
        <v>58</v>
      </c>
      <c r="B185" s="128">
        <v>0.6111111111111108</v>
      </c>
      <c r="C185" t="s">
        <v>120</v>
      </c>
      <c r="D185" s="97" t="s">
        <v>118</v>
      </c>
      <c r="E185" s="97" t="s">
        <v>125</v>
      </c>
      <c r="F185">
        <v>2</v>
      </c>
    </row>
    <row r="186" spans="1:6" ht="12.75">
      <c r="A186">
        <f t="shared" si="2"/>
        <v>59</v>
      </c>
      <c r="B186" s="128">
        <v>0.6111111111111108</v>
      </c>
      <c r="C186" t="s">
        <v>35</v>
      </c>
      <c r="D186" s="97" t="s">
        <v>118</v>
      </c>
      <c r="E186" s="97" t="s">
        <v>125</v>
      </c>
      <c r="F186">
        <v>2</v>
      </c>
    </row>
    <row r="187" spans="1:6" ht="12.75">
      <c r="A187">
        <f t="shared" si="2"/>
        <v>60</v>
      </c>
      <c r="B187" s="128">
        <v>0.6111111111111108</v>
      </c>
      <c r="C187" t="s">
        <v>36</v>
      </c>
      <c r="D187" s="97" t="s">
        <v>118</v>
      </c>
      <c r="E187" s="97" t="s">
        <v>125</v>
      </c>
      <c r="F187">
        <v>2</v>
      </c>
    </row>
    <row r="188" spans="1:6" ht="12.75">
      <c r="A188">
        <f t="shared" si="2"/>
        <v>61</v>
      </c>
      <c r="B188" s="128">
        <v>0.6111111111111108</v>
      </c>
      <c r="C188" t="s">
        <v>37</v>
      </c>
      <c r="D188" s="97" t="s">
        <v>118</v>
      </c>
      <c r="E188" s="97" t="s">
        <v>125</v>
      </c>
      <c r="F188">
        <v>2</v>
      </c>
    </row>
    <row r="189" spans="1:6" ht="12.75">
      <c r="A189">
        <f t="shared" si="2"/>
        <v>62</v>
      </c>
      <c r="B189" s="128">
        <v>0.6249999999999997</v>
      </c>
      <c r="C189" t="s">
        <v>39</v>
      </c>
      <c r="D189" s="97" t="s">
        <v>118</v>
      </c>
      <c r="E189" s="97" t="s">
        <v>125</v>
      </c>
      <c r="F189">
        <v>9</v>
      </c>
    </row>
    <row r="190" spans="1:6" ht="12.75">
      <c r="A190">
        <f t="shared" si="2"/>
        <v>63</v>
      </c>
      <c r="B190" s="128">
        <v>0.6249999999999997</v>
      </c>
      <c r="C190" t="s">
        <v>52</v>
      </c>
      <c r="D190" s="97" t="s">
        <v>118</v>
      </c>
      <c r="E190" s="97" t="s">
        <v>125</v>
      </c>
      <c r="F190">
        <v>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M195"/>
  <sheetViews>
    <sheetView zoomScalePageLayoutView="0" workbookViewId="0" topLeftCell="A1">
      <pane xSplit="2" ySplit="2" topLeftCell="S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2.75"/>
  <cols>
    <col min="2" max="2" width="9.140625" style="130" customWidth="1"/>
    <col min="3" max="65" width="4.28125" style="0" customWidth="1"/>
  </cols>
  <sheetData>
    <row r="2" spans="1:65" ht="12.75">
      <c r="A2" s="97" t="s">
        <v>257</v>
      </c>
      <c r="C2">
        <v>1</v>
      </c>
      <c r="D2">
        <f aca="true" t="shared" si="0" ref="D2:AI2">C2+1</f>
        <v>2</v>
      </c>
      <c r="E2">
        <f t="shared" si="0"/>
        <v>3</v>
      </c>
      <c r="F2">
        <f t="shared" si="0"/>
        <v>4</v>
      </c>
      <c r="G2">
        <f t="shared" si="0"/>
        <v>5</v>
      </c>
      <c r="H2">
        <f t="shared" si="0"/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  <c r="AH2">
        <f t="shared" si="0"/>
        <v>32</v>
      </c>
      <c r="AI2">
        <f t="shared" si="0"/>
        <v>33</v>
      </c>
      <c r="AJ2">
        <f aca="true" t="shared" si="1" ref="AJ2:BM2">AI2+1</f>
        <v>34</v>
      </c>
      <c r="AK2">
        <f t="shared" si="1"/>
        <v>35</v>
      </c>
      <c r="AL2">
        <f t="shared" si="1"/>
        <v>36</v>
      </c>
      <c r="AM2">
        <f t="shared" si="1"/>
        <v>37</v>
      </c>
      <c r="AN2">
        <f t="shared" si="1"/>
        <v>38</v>
      </c>
      <c r="AO2">
        <f t="shared" si="1"/>
        <v>39</v>
      </c>
      <c r="AP2">
        <f t="shared" si="1"/>
        <v>40</v>
      </c>
      <c r="AQ2">
        <f t="shared" si="1"/>
        <v>41</v>
      </c>
      <c r="AR2">
        <f t="shared" si="1"/>
        <v>42</v>
      </c>
      <c r="AS2">
        <f t="shared" si="1"/>
        <v>43</v>
      </c>
      <c r="AT2">
        <f t="shared" si="1"/>
        <v>44</v>
      </c>
      <c r="AU2">
        <f t="shared" si="1"/>
        <v>45</v>
      </c>
      <c r="AV2">
        <f t="shared" si="1"/>
        <v>46</v>
      </c>
      <c r="AW2">
        <f t="shared" si="1"/>
        <v>47</v>
      </c>
      <c r="AX2">
        <f t="shared" si="1"/>
        <v>48</v>
      </c>
      <c r="AY2">
        <f t="shared" si="1"/>
        <v>49</v>
      </c>
      <c r="AZ2">
        <f t="shared" si="1"/>
        <v>50</v>
      </c>
      <c r="BA2">
        <f t="shared" si="1"/>
        <v>51</v>
      </c>
      <c r="BB2">
        <f t="shared" si="1"/>
        <v>52</v>
      </c>
      <c r="BC2">
        <f t="shared" si="1"/>
        <v>53</v>
      </c>
      <c r="BD2">
        <f t="shared" si="1"/>
        <v>54</v>
      </c>
      <c r="BE2">
        <f t="shared" si="1"/>
        <v>55</v>
      </c>
      <c r="BF2">
        <f t="shared" si="1"/>
        <v>56</v>
      </c>
      <c r="BG2">
        <f t="shared" si="1"/>
        <v>57</v>
      </c>
      <c r="BH2">
        <f t="shared" si="1"/>
        <v>58</v>
      </c>
      <c r="BI2">
        <f t="shared" si="1"/>
        <v>59</v>
      </c>
      <c r="BJ2">
        <f t="shared" si="1"/>
        <v>60</v>
      </c>
      <c r="BK2">
        <f t="shared" si="1"/>
        <v>61</v>
      </c>
      <c r="BL2">
        <f t="shared" si="1"/>
        <v>62</v>
      </c>
      <c r="BM2">
        <f t="shared" si="1"/>
        <v>63</v>
      </c>
    </row>
    <row r="3" spans="1:65" ht="12.75">
      <c r="A3">
        <v>1</v>
      </c>
      <c r="B3" s="130">
        <v>0.3541666666666667</v>
      </c>
      <c r="C3" s="131">
        <f aca="true" t="shared" si="2" ref="C3:L12">60*24*(VLOOKUP(C$2,SCHEDULE,2)-VLOOKUP($A3,SCHEDULE,2))</f>
        <v>0</v>
      </c>
      <c r="D3" s="131">
        <f t="shared" si="2"/>
        <v>0</v>
      </c>
      <c r="E3" s="131">
        <f t="shared" si="2"/>
        <v>0</v>
      </c>
      <c r="F3" s="131">
        <f t="shared" si="2"/>
        <v>0</v>
      </c>
      <c r="G3" s="131">
        <f t="shared" si="2"/>
        <v>0</v>
      </c>
      <c r="H3" s="131">
        <f t="shared" si="2"/>
        <v>0</v>
      </c>
      <c r="I3" s="131">
        <f t="shared" si="2"/>
        <v>0</v>
      </c>
      <c r="J3" s="131">
        <f t="shared" si="2"/>
        <v>0</v>
      </c>
      <c r="K3" s="131">
        <f t="shared" si="2"/>
        <v>0</v>
      </c>
      <c r="L3" s="131">
        <f t="shared" si="2"/>
        <v>0</v>
      </c>
      <c r="M3" s="131">
        <f aca="true" t="shared" si="3" ref="M3:V12">60*24*(VLOOKUP(M$2,SCHEDULE,2)-VLOOKUP($A3,SCHEDULE,2))</f>
        <v>29.99999999999997</v>
      </c>
      <c r="N3" s="131">
        <f t="shared" si="3"/>
        <v>29.99999999999997</v>
      </c>
      <c r="O3" s="131">
        <f t="shared" si="3"/>
        <v>29.99999999999997</v>
      </c>
      <c r="P3" s="131">
        <f t="shared" si="3"/>
        <v>29.99999999999997</v>
      </c>
      <c r="Q3" s="131">
        <f t="shared" si="3"/>
        <v>49.999999999999986</v>
      </c>
      <c r="R3" s="131">
        <f t="shared" si="3"/>
        <v>49.999999999999986</v>
      </c>
      <c r="S3" s="131">
        <f t="shared" si="3"/>
        <v>49.999999999999986</v>
      </c>
      <c r="T3" s="131">
        <f t="shared" si="3"/>
        <v>49.999999999999986</v>
      </c>
      <c r="U3" s="131">
        <f t="shared" si="3"/>
        <v>69.99999999999999</v>
      </c>
      <c r="V3" s="131">
        <f t="shared" si="3"/>
        <v>105.00000000000003</v>
      </c>
      <c r="W3" s="131">
        <f aca="true" t="shared" si="4" ref="W3:AF12">60*24*(VLOOKUP(W$2,SCHEDULE,2)-VLOOKUP($A3,SCHEDULE,2))</f>
        <v>110.00000000000001</v>
      </c>
      <c r="X3" s="131">
        <f t="shared" si="4"/>
        <v>119.99999999999997</v>
      </c>
      <c r="Y3" s="131">
        <f t="shared" si="4"/>
        <v>119.99999999999997</v>
      </c>
      <c r="Z3" s="131">
        <f t="shared" si="4"/>
        <v>119.99999999999997</v>
      </c>
      <c r="AA3" s="131">
        <f t="shared" si="4"/>
        <v>139.99999999999997</v>
      </c>
      <c r="AB3" s="131">
        <f t="shared" si="4"/>
        <v>164.99999999999997</v>
      </c>
      <c r="AC3" s="131">
        <f t="shared" si="4"/>
        <v>164.99999999999997</v>
      </c>
      <c r="AD3" s="131">
        <f t="shared" si="4"/>
        <v>164.99999999999997</v>
      </c>
      <c r="AE3" s="131">
        <f t="shared" si="4"/>
        <v>164.99999999999997</v>
      </c>
      <c r="AF3" s="131">
        <f t="shared" si="4"/>
        <v>184.99999999999997</v>
      </c>
      <c r="AG3" s="131">
        <f aca="true" t="shared" si="5" ref="AG3:AP12">60*24*(VLOOKUP(AG$2,SCHEDULE,2)-VLOOKUP($A3,SCHEDULE,2))</f>
        <v>200</v>
      </c>
      <c r="AH3" s="131">
        <f t="shared" si="5"/>
        <v>209.99999999999997</v>
      </c>
      <c r="AI3" s="131">
        <f t="shared" si="5"/>
        <v>219.99999999999994</v>
      </c>
      <c r="AJ3" s="131">
        <f t="shared" si="5"/>
        <v>229.99999999999991</v>
      </c>
      <c r="AK3" s="131">
        <f t="shared" si="5"/>
        <v>229.99999999999991</v>
      </c>
      <c r="AL3" s="131">
        <f t="shared" si="5"/>
        <v>229.99999999999991</v>
      </c>
      <c r="AM3" s="131">
        <f t="shared" si="5"/>
        <v>239.99999999999986</v>
      </c>
      <c r="AN3" s="131">
        <f t="shared" si="5"/>
        <v>239.99999999999986</v>
      </c>
      <c r="AO3" s="131">
        <f t="shared" si="5"/>
        <v>239.99999999999986</v>
      </c>
      <c r="AP3" s="131">
        <f t="shared" si="5"/>
        <v>239.99999999999986</v>
      </c>
      <c r="AQ3" s="131">
        <f aca="true" t="shared" si="6" ref="AQ3:AZ12">60*24*(VLOOKUP(AQ$2,SCHEDULE,2)-VLOOKUP($A3,SCHEDULE,2))</f>
        <v>239.99999999999986</v>
      </c>
      <c r="AR3" s="131">
        <f t="shared" si="6"/>
        <v>239.99999999999986</v>
      </c>
      <c r="AS3" s="131">
        <f t="shared" si="6"/>
        <v>239.99999999999986</v>
      </c>
      <c r="AT3" s="131">
        <f t="shared" si="6"/>
        <v>239.99999999999986</v>
      </c>
      <c r="AU3" s="131">
        <f t="shared" si="6"/>
        <v>239.99999999999986</v>
      </c>
      <c r="AV3" s="131">
        <f t="shared" si="6"/>
        <v>239.99999999999986</v>
      </c>
      <c r="AW3" s="131">
        <f t="shared" si="6"/>
        <v>284.9999999999999</v>
      </c>
      <c r="AX3" s="131">
        <f t="shared" si="6"/>
        <v>284.9999999999999</v>
      </c>
      <c r="AY3" s="131">
        <f t="shared" si="6"/>
        <v>304.9999999999998</v>
      </c>
      <c r="AZ3" s="131">
        <f t="shared" si="6"/>
        <v>329.9999999999997</v>
      </c>
      <c r="BA3" s="131">
        <f aca="true" t="shared" si="7" ref="BA3:BM12">60*24*(VLOOKUP(BA$2,SCHEDULE,2)-VLOOKUP($A3,SCHEDULE,2))</f>
        <v>369.9999999999997</v>
      </c>
      <c r="BB3" s="131">
        <f t="shared" si="7"/>
        <v>374.9999999999997</v>
      </c>
      <c r="BC3" s="131">
        <f t="shared" si="7"/>
        <v>374.9999999999997</v>
      </c>
      <c r="BD3" s="131">
        <f t="shared" si="7"/>
        <v>374.9999999999997</v>
      </c>
      <c r="BE3" s="131">
        <f t="shared" si="7"/>
        <v>374.9999999999997</v>
      </c>
      <c r="BF3" s="131">
        <f t="shared" si="7"/>
        <v>394.99999999999966</v>
      </c>
      <c r="BG3" s="131">
        <f t="shared" si="7"/>
        <v>394.99999999999966</v>
      </c>
      <c r="BH3" s="131">
        <f t="shared" si="7"/>
        <v>394.99999999999966</v>
      </c>
      <c r="BI3" s="131">
        <f t="shared" si="7"/>
        <v>394.99999999999966</v>
      </c>
      <c r="BJ3" s="131">
        <f t="shared" si="7"/>
        <v>394.99999999999966</v>
      </c>
      <c r="BK3" s="131">
        <f t="shared" si="7"/>
        <v>394.99999999999966</v>
      </c>
      <c r="BL3" s="131">
        <f t="shared" si="7"/>
        <v>414.99999999999955</v>
      </c>
      <c r="BM3" s="131">
        <f t="shared" si="7"/>
        <v>414.99999999999955</v>
      </c>
    </row>
    <row r="4" spans="1:65" ht="12.75">
      <c r="A4">
        <f>A3+1</f>
        <v>2</v>
      </c>
      <c r="B4" s="130">
        <v>0.3541666666666667</v>
      </c>
      <c r="C4" s="131">
        <f t="shared" si="2"/>
        <v>0</v>
      </c>
      <c r="D4" s="131">
        <f t="shared" si="2"/>
        <v>0</v>
      </c>
      <c r="E4" s="131">
        <f t="shared" si="2"/>
        <v>0</v>
      </c>
      <c r="F4" s="131">
        <f t="shared" si="2"/>
        <v>0</v>
      </c>
      <c r="G4" s="131">
        <f t="shared" si="2"/>
        <v>0</v>
      </c>
      <c r="H4" s="131">
        <f t="shared" si="2"/>
        <v>0</v>
      </c>
      <c r="I4" s="131">
        <f t="shared" si="2"/>
        <v>0</v>
      </c>
      <c r="J4" s="131">
        <f t="shared" si="2"/>
        <v>0</v>
      </c>
      <c r="K4" s="131">
        <f t="shared" si="2"/>
        <v>0</v>
      </c>
      <c r="L4" s="131">
        <f t="shared" si="2"/>
        <v>0</v>
      </c>
      <c r="M4" s="131">
        <f t="shared" si="3"/>
        <v>29.99999999999997</v>
      </c>
      <c r="N4" s="131">
        <f t="shared" si="3"/>
        <v>29.99999999999997</v>
      </c>
      <c r="O4" s="131">
        <f t="shared" si="3"/>
        <v>29.99999999999997</v>
      </c>
      <c r="P4" s="131">
        <f t="shared" si="3"/>
        <v>29.99999999999997</v>
      </c>
      <c r="Q4" s="131">
        <f t="shared" si="3"/>
        <v>49.999999999999986</v>
      </c>
      <c r="R4" s="131">
        <f t="shared" si="3"/>
        <v>49.999999999999986</v>
      </c>
      <c r="S4" s="131">
        <f t="shared" si="3"/>
        <v>49.999999999999986</v>
      </c>
      <c r="T4" s="131">
        <f t="shared" si="3"/>
        <v>49.999999999999986</v>
      </c>
      <c r="U4" s="131">
        <f t="shared" si="3"/>
        <v>69.99999999999999</v>
      </c>
      <c r="V4" s="131">
        <f t="shared" si="3"/>
        <v>105.00000000000003</v>
      </c>
      <c r="W4" s="131">
        <f t="shared" si="4"/>
        <v>110.00000000000001</v>
      </c>
      <c r="X4" s="131">
        <f t="shared" si="4"/>
        <v>119.99999999999997</v>
      </c>
      <c r="Y4" s="131">
        <f t="shared" si="4"/>
        <v>119.99999999999997</v>
      </c>
      <c r="Z4" s="131">
        <f t="shared" si="4"/>
        <v>119.99999999999997</v>
      </c>
      <c r="AA4" s="131">
        <f t="shared" si="4"/>
        <v>139.99999999999997</v>
      </c>
      <c r="AB4" s="131">
        <f t="shared" si="4"/>
        <v>164.99999999999997</v>
      </c>
      <c r="AC4" s="131">
        <f t="shared" si="4"/>
        <v>164.99999999999997</v>
      </c>
      <c r="AD4" s="131">
        <f t="shared" si="4"/>
        <v>164.99999999999997</v>
      </c>
      <c r="AE4" s="131">
        <f t="shared" si="4"/>
        <v>164.99999999999997</v>
      </c>
      <c r="AF4" s="131">
        <f t="shared" si="4"/>
        <v>184.99999999999997</v>
      </c>
      <c r="AG4" s="131">
        <f t="shared" si="5"/>
        <v>200</v>
      </c>
      <c r="AH4" s="131">
        <f t="shared" si="5"/>
        <v>209.99999999999997</v>
      </c>
      <c r="AI4" s="131">
        <f t="shared" si="5"/>
        <v>219.99999999999994</v>
      </c>
      <c r="AJ4" s="131">
        <f t="shared" si="5"/>
        <v>229.99999999999991</v>
      </c>
      <c r="AK4" s="131">
        <f t="shared" si="5"/>
        <v>229.99999999999991</v>
      </c>
      <c r="AL4" s="131">
        <f t="shared" si="5"/>
        <v>229.99999999999991</v>
      </c>
      <c r="AM4" s="131">
        <f t="shared" si="5"/>
        <v>239.99999999999986</v>
      </c>
      <c r="AN4" s="131">
        <f t="shared" si="5"/>
        <v>239.99999999999986</v>
      </c>
      <c r="AO4" s="131">
        <f t="shared" si="5"/>
        <v>239.99999999999986</v>
      </c>
      <c r="AP4" s="131">
        <f t="shared" si="5"/>
        <v>239.99999999999986</v>
      </c>
      <c r="AQ4" s="131">
        <f t="shared" si="6"/>
        <v>239.99999999999986</v>
      </c>
      <c r="AR4" s="131">
        <f t="shared" si="6"/>
        <v>239.99999999999986</v>
      </c>
      <c r="AS4" s="131">
        <f t="shared" si="6"/>
        <v>239.99999999999986</v>
      </c>
      <c r="AT4" s="131">
        <f t="shared" si="6"/>
        <v>239.99999999999986</v>
      </c>
      <c r="AU4" s="131">
        <f t="shared" si="6"/>
        <v>239.99999999999986</v>
      </c>
      <c r="AV4" s="131">
        <f t="shared" si="6"/>
        <v>239.99999999999986</v>
      </c>
      <c r="AW4" s="131">
        <f t="shared" si="6"/>
        <v>284.9999999999999</v>
      </c>
      <c r="AX4" s="131">
        <f t="shared" si="6"/>
        <v>284.9999999999999</v>
      </c>
      <c r="AY4" s="131">
        <f t="shared" si="6"/>
        <v>304.9999999999998</v>
      </c>
      <c r="AZ4" s="131">
        <f t="shared" si="6"/>
        <v>329.9999999999997</v>
      </c>
      <c r="BA4" s="131">
        <f t="shared" si="7"/>
        <v>369.9999999999997</v>
      </c>
      <c r="BB4" s="131">
        <f t="shared" si="7"/>
        <v>374.9999999999997</v>
      </c>
      <c r="BC4" s="131">
        <f t="shared" si="7"/>
        <v>374.9999999999997</v>
      </c>
      <c r="BD4" s="131">
        <f t="shared" si="7"/>
        <v>374.9999999999997</v>
      </c>
      <c r="BE4" s="131">
        <f t="shared" si="7"/>
        <v>374.9999999999997</v>
      </c>
      <c r="BF4" s="131">
        <f t="shared" si="7"/>
        <v>394.99999999999966</v>
      </c>
      <c r="BG4" s="131">
        <f t="shared" si="7"/>
        <v>394.99999999999966</v>
      </c>
      <c r="BH4" s="131">
        <f t="shared" si="7"/>
        <v>394.99999999999966</v>
      </c>
      <c r="BI4" s="131">
        <f t="shared" si="7"/>
        <v>394.99999999999966</v>
      </c>
      <c r="BJ4" s="131">
        <f t="shared" si="7"/>
        <v>394.99999999999966</v>
      </c>
      <c r="BK4" s="131">
        <f t="shared" si="7"/>
        <v>394.99999999999966</v>
      </c>
      <c r="BL4" s="131">
        <f t="shared" si="7"/>
        <v>414.99999999999955</v>
      </c>
      <c r="BM4" s="131">
        <f t="shared" si="7"/>
        <v>414.99999999999955</v>
      </c>
    </row>
    <row r="5" spans="1:65" ht="12.75">
      <c r="A5">
        <f aca="true" t="shared" si="8" ref="A5:A65">A4+1</f>
        <v>3</v>
      </c>
      <c r="B5" s="130">
        <v>0.3541666666666667</v>
      </c>
      <c r="C5" s="131">
        <f t="shared" si="2"/>
        <v>0</v>
      </c>
      <c r="D5" s="131">
        <f t="shared" si="2"/>
        <v>0</v>
      </c>
      <c r="E5" s="131">
        <f t="shared" si="2"/>
        <v>0</v>
      </c>
      <c r="F5" s="131">
        <f t="shared" si="2"/>
        <v>0</v>
      </c>
      <c r="G5" s="131">
        <f t="shared" si="2"/>
        <v>0</v>
      </c>
      <c r="H5" s="131">
        <f t="shared" si="2"/>
        <v>0</v>
      </c>
      <c r="I5" s="131">
        <f t="shared" si="2"/>
        <v>0</v>
      </c>
      <c r="J5" s="131">
        <f t="shared" si="2"/>
        <v>0</v>
      </c>
      <c r="K5" s="131">
        <f t="shared" si="2"/>
        <v>0</v>
      </c>
      <c r="L5" s="131">
        <f t="shared" si="2"/>
        <v>0</v>
      </c>
      <c r="M5" s="131">
        <f t="shared" si="3"/>
        <v>29.99999999999997</v>
      </c>
      <c r="N5" s="131">
        <f t="shared" si="3"/>
        <v>29.99999999999997</v>
      </c>
      <c r="O5" s="131">
        <f t="shared" si="3"/>
        <v>29.99999999999997</v>
      </c>
      <c r="P5" s="131">
        <f t="shared" si="3"/>
        <v>29.99999999999997</v>
      </c>
      <c r="Q5" s="131">
        <f t="shared" si="3"/>
        <v>49.999999999999986</v>
      </c>
      <c r="R5" s="131">
        <f t="shared" si="3"/>
        <v>49.999999999999986</v>
      </c>
      <c r="S5" s="131">
        <f t="shared" si="3"/>
        <v>49.999999999999986</v>
      </c>
      <c r="T5" s="131">
        <f t="shared" si="3"/>
        <v>49.999999999999986</v>
      </c>
      <c r="U5" s="131">
        <f t="shared" si="3"/>
        <v>69.99999999999999</v>
      </c>
      <c r="V5" s="131">
        <f t="shared" si="3"/>
        <v>105.00000000000003</v>
      </c>
      <c r="W5" s="131">
        <f t="shared" si="4"/>
        <v>110.00000000000001</v>
      </c>
      <c r="X5" s="131">
        <f t="shared" si="4"/>
        <v>119.99999999999997</v>
      </c>
      <c r="Y5" s="131">
        <f t="shared" si="4"/>
        <v>119.99999999999997</v>
      </c>
      <c r="Z5" s="131">
        <f t="shared" si="4"/>
        <v>119.99999999999997</v>
      </c>
      <c r="AA5" s="131">
        <f t="shared" si="4"/>
        <v>139.99999999999997</v>
      </c>
      <c r="AB5" s="131">
        <f t="shared" si="4"/>
        <v>164.99999999999997</v>
      </c>
      <c r="AC5" s="131">
        <f t="shared" si="4"/>
        <v>164.99999999999997</v>
      </c>
      <c r="AD5" s="131">
        <f t="shared" si="4"/>
        <v>164.99999999999997</v>
      </c>
      <c r="AE5" s="131">
        <f t="shared" si="4"/>
        <v>164.99999999999997</v>
      </c>
      <c r="AF5" s="131">
        <f t="shared" si="4"/>
        <v>184.99999999999997</v>
      </c>
      <c r="AG5" s="131">
        <f t="shared" si="5"/>
        <v>200</v>
      </c>
      <c r="AH5" s="131">
        <f t="shared" si="5"/>
        <v>209.99999999999997</v>
      </c>
      <c r="AI5" s="131">
        <f t="shared" si="5"/>
        <v>219.99999999999994</v>
      </c>
      <c r="AJ5" s="131">
        <f t="shared" si="5"/>
        <v>229.99999999999991</v>
      </c>
      <c r="AK5" s="131">
        <f t="shared" si="5"/>
        <v>229.99999999999991</v>
      </c>
      <c r="AL5" s="131">
        <f t="shared" si="5"/>
        <v>229.99999999999991</v>
      </c>
      <c r="AM5" s="131">
        <f t="shared" si="5"/>
        <v>239.99999999999986</v>
      </c>
      <c r="AN5" s="131">
        <f t="shared" si="5"/>
        <v>239.99999999999986</v>
      </c>
      <c r="AO5" s="131">
        <f t="shared" si="5"/>
        <v>239.99999999999986</v>
      </c>
      <c r="AP5" s="131">
        <f t="shared" si="5"/>
        <v>239.99999999999986</v>
      </c>
      <c r="AQ5" s="131">
        <f t="shared" si="6"/>
        <v>239.99999999999986</v>
      </c>
      <c r="AR5" s="131">
        <f t="shared" si="6"/>
        <v>239.99999999999986</v>
      </c>
      <c r="AS5" s="131">
        <f t="shared" si="6"/>
        <v>239.99999999999986</v>
      </c>
      <c r="AT5" s="131">
        <f t="shared" si="6"/>
        <v>239.99999999999986</v>
      </c>
      <c r="AU5" s="131">
        <f t="shared" si="6"/>
        <v>239.99999999999986</v>
      </c>
      <c r="AV5" s="131">
        <f t="shared" si="6"/>
        <v>239.99999999999986</v>
      </c>
      <c r="AW5" s="131">
        <f t="shared" si="6"/>
        <v>284.9999999999999</v>
      </c>
      <c r="AX5" s="131">
        <f t="shared" si="6"/>
        <v>284.9999999999999</v>
      </c>
      <c r="AY5" s="131">
        <f t="shared" si="6"/>
        <v>304.9999999999998</v>
      </c>
      <c r="AZ5" s="131">
        <f t="shared" si="6"/>
        <v>329.9999999999997</v>
      </c>
      <c r="BA5" s="131">
        <f t="shared" si="7"/>
        <v>369.9999999999997</v>
      </c>
      <c r="BB5" s="131">
        <f t="shared" si="7"/>
        <v>374.9999999999997</v>
      </c>
      <c r="BC5" s="131">
        <f t="shared" si="7"/>
        <v>374.9999999999997</v>
      </c>
      <c r="BD5" s="131">
        <f t="shared" si="7"/>
        <v>374.9999999999997</v>
      </c>
      <c r="BE5" s="131">
        <f t="shared" si="7"/>
        <v>374.9999999999997</v>
      </c>
      <c r="BF5" s="131">
        <f t="shared" si="7"/>
        <v>394.99999999999966</v>
      </c>
      <c r="BG5" s="131">
        <f t="shared" si="7"/>
        <v>394.99999999999966</v>
      </c>
      <c r="BH5" s="131">
        <f t="shared" si="7"/>
        <v>394.99999999999966</v>
      </c>
      <c r="BI5" s="131">
        <f t="shared" si="7"/>
        <v>394.99999999999966</v>
      </c>
      <c r="BJ5" s="131">
        <f t="shared" si="7"/>
        <v>394.99999999999966</v>
      </c>
      <c r="BK5" s="131">
        <f t="shared" si="7"/>
        <v>394.99999999999966</v>
      </c>
      <c r="BL5" s="131">
        <f t="shared" si="7"/>
        <v>414.99999999999955</v>
      </c>
      <c r="BM5" s="131">
        <f t="shared" si="7"/>
        <v>414.99999999999955</v>
      </c>
    </row>
    <row r="6" spans="1:65" ht="12.75">
      <c r="A6">
        <f t="shared" si="8"/>
        <v>4</v>
      </c>
      <c r="B6" s="130">
        <v>0.3541666666666667</v>
      </c>
      <c r="C6" s="131">
        <f t="shared" si="2"/>
        <v>0</v>
      </c>
      <c r="D6" s="131">
        <f t="shared" si="2"/>
        <v>0</v>
      </c>
      <c r="E6" s="131">
        <f t="shared" si="2"/>
        <v>0</v>
      </c>
      <c r="F6" s="131">
        <f t="shared" si="2"/>
        <v>0</v>
      </c>
      <c r="G6" s="131">
        <f t="shared" si="2"/>
        <v>0</v>
      </c>
      <c r="H6" s="131">
        <f t="shared" si="2"/>
        <v>0</v>
      </c>
      <c r="I6" s="131">
        <f t="shared" si="2"/>
        <v>0</v>
      </c>
      <c r="J6" s="131">
        <f t="shared" si="2"/>
        <v>0</v>
      </c>
      <c r="K6" s="131">
        <f t="shared" si="2"/>
        <v>0</v>
      </c>
      <c r="L6" s="131">
        <f t="shared" si="2"/>
        <v>0</v>
      </c>
      <c r="M6" s="131">
        <f t="shared" si="3"/>
        <v>29.99999999999997</v>
      </c>
      <c r="N6" s="131">
        <f t="shared" si="3"/>
        <v>29.99999999999997</v>
      </c>
      <c r="O6" s="131">
        <f t="shared" si="3"/>
        <v>29.99999999999997</v>
      </c>
      <c r="P6" s="131">
        <f t="shared" si="3"/>
        <v>29.99999999999997</v>
      </c>
      <c r="Q6" s="131">
        <f t="shared" si="3"/>
        <v>49.999999999999986</v>
      </c>
      <c r="R6" s="131">
        <f t="shared" si="3"/>
        <v>49.999999999999986</v>
      </c>
      <c r="S6" s="131">
        <f t="shared" si="3"/>
        <v>49.999999999999986</v>
      </c>
      <c r="T6" s="131">
        <f t="shared" si="3"/>
        <v>49.999999999999986</v>
      </c>
      <c r="U6" s="131">
        <f t="shared" si="3"/>
        <v>69.99999999999999</v>
      </c>
      <c r="V6" s="131">
        <f t="shared" si="3"/>
        <v>105.00000000000003</v>
      </c>
      <c r="W6" s="131">
        <f t="shared" si="4"/>
        <v>110.00000000000001</v>
      </c>
      <c r="X6" s="131">
        <f t="shared" si="4"/>
        <v>119.99999999999997</v>
      </c>
      <c r="Y6" s="131">
        <f t="shared" si="4"/>
        <v>119.99999999999997</v>
      </c>
      <c r="Z6" s="131">
        <f t="shared" si="4"/>
        <v>119.99999999999997</v>
      </c>
      <c r="AA6" s="131">
        <f t="shared" si="4"/>
        <v>139.99999999999997</v>
      </c>
      <c r="AB6" s="131">
        <f t="shared" si="4"/>
        <v>164.99999999999997</v>
      </c>
      <c r="AC6" s="131">
        <f t="shared" si="4"/>
        <v>164.99999999999997</v>
      </c>
      <c r="AD6" s="131">
        <f t="shared" si="4"/>
        <v>164.99999999999997</v>
      </c>
      <c r="AE6" s="131">
        <f t="shared" si="4"/>
        <v>164.99999999999997</v>
      </c>
      <c r="AF6" s="131">
        <f t="shared" si="4"/>
        <v>184.99999999999997</v>
      </c>
      <c r="AG6" s="131">
        <f t="shared" si="5"/>
        <v>200</v>
      </c>
      <c r="AH6" s="131">
        <f t="shared" si="5"/>
        <v>209.99999999999997</v>
      </c>
      <c r="AI6" s="131">
        <f t="shared" si="5"/>
        <v>219.99999999999994</v>
      </c>
      <c r="AJ6" s="131">
        <f t="shared" si="5"/>
        <v>229.99999999999991</v>
      </c>
      <c r="AK6" s="131">
        <f t="shared" si="5"/>
        <v>229.99999999999991</v>
      </c>
      <c r="AL6" s="131">
        <f t="shared" si="5"/>
        <v>229.99999999999991</v>
      </c>
      <c r="AM6" s="131">
        <f t="shared" si="5"/>
        <v>239.99999999999986</v>
      </c>
      <c r="AN6" s="131">
        <f t="shared" si="5"/>
        <v>239.99999999999986</v>
      </c>
      <c r="AO6" s="131">
        <f t="shared" si="5"/>
        <v>239.99999999999986</v>
      </c>
      <c r="AP6" s="131">
        <f t="shared" si="5"/>
        <v>239.99999999999986</v>
      </c>
      <c r="AQ6" s="131">
        <f t="shared" si="6"/>
        <v>239.99999999999986</v>
      </c>
      <c r="AR6" s="131">
        <f t="shared" si="6"/>
        <v>239.99999999999986</v>
      </c>
      <c r="AS6" s="131">
        <f t="shared" si="6"/>
        <v>239.99999999999986</v>
      </c>
      <c r="AT6" s="131">
        <f t="shared" si="6"/>
        <v>239.99999999999986</v>
      </c>
      <c r="AU6" s="131">
        <f t="shared" si="6"/>
        <v>239.99999999999986</v>
      </c>
      <c r="AV6" s="131">
        <f t="shared" si="6"/>
        <v>239.99999999999986</v>
      </c>
      <c r="AW6" s="131">
        <f t="shared" si="6"/>
        <v>284.9999999999999</v>
      </c>
      <c r="AX6" s="131">
        <f t="shared" si="6"/>
        <v>284.9999999999999</v>
      </c>
      <c r="AY6" s="131">
        <f t="shared" si="6"/>
        <v>304.9999999999998</v>
      </c>
      <c r="AZ6" s="131">
        <f t="shared" si="6"/>
        <v>329.9999999999997</v>
      </c>
      <c r="BA6" s="131">
        <f t="shared" si="7"/>
        <v>369.9999999999997</v>
      </c>
      <c r="BB6" s="131">
        <f t="shared" si="7"/>
        <v>374.9999999999997</v>
      </c>
      <c r="BC6" s="131">
        <f t="shared" si="7"/>
        <v>374.9999999999997</v>
      </c>
      <c r="BD6" s="131">
        <f t="shared" si="7"/>
        <v>374.9999999999997</v>
      </c>
      <c r="BE6" s="131">
        <f t="shared" si="7"/>
        <v>374.9999999999997</v>
      </c>
      <c r="BF6" s="131">
        <f t="shared" si="7"/>
        <v>394.99999999999966</v>
      </c>
      <c r="BG6" s="131">
        <f t="shared" si="7"/>
        <v>394.99999999999966</v>
      </c>
      <c r="BH6" s="131">
        <f t="shared" si="7"/>
        <v>394.99999999999966</v>
      </c>
      <c r="BI6" s="131">
        <f t="shared" si="7"/>
        <v>394.99999999999966</v>
      </c>
      <c r="BJ6" s="131">
        <f t="shared" si="7"/>
        <v>394.99999999999966</v>
      </c>
      <c r="BK6" s="131">
        <f t="shared" si="7"/>
        <v>394.99999999999966</v>
      </c>
      <c r="BL6" s="131">
        <f t="shared" si="7"/>
        <v>414.99999999999955</v>
      </c>
      <c r="BM6" s="131">
        <f t="shared" si="7"/>
        <v>414.99999999999955</v>
      </c>
    </row>
    <row r="7" spans="1:65" ht="12.75">
      <c r="A7">
        <f t="shared" si="8"/>
        <v>5</v>
      </c>
      <c r="B7" s="130">
        <v>0.3541666666666667</v>
      </c>
      <c r="C7" s="131">
        <f t="shared" si="2"/>
        <v>0</v>
      </c>
      <c r="D7" s="131">
        <f t="shared" si="2"/>
        <v>0</v>
      </c>
      <c r="E7" s="131">
        <f t="shared" si="2"/>
        <v>0</v>
      </c>
      <c r="F7" s="131">
        <f t="shared" si="2"/>
        <v>0</v>
      </c>
      <c r="G7" s="131">
        <f t="shared" si="2"/>
        <v>0</v>
      </c>
      <c r="H7" s="131">
        <f t="shared" si="2"/>
        <v>0</v>
      </c>
      <c r="I7" s="131">
        <f t="shared" si="2"/>
        <v>0</v>
      </c>
      <c r="J7" s="131">
        <f t="shared" si="2"/>
        <v>0</v>
      </c>
      <c r="K7" s="131">
        <f t="shared" si="2"/>
        <v>0</v>
      </c>
      <c r="L7" s="131">
        <f t="shared" si="2"/>
        <v>0</v>
      </c>
      <c r="M7" s="131">
        <f t="shared" si="3"/>
        <v>29.99999999999997</v>
      </c>
      <c r="N7" s="131">
        <f t="shared" si="3"/>
        <v>29.99999999999997</v>
      </c>
      <c r="O7" s="131">
        <f t="shared" si="3"/>
        <v>29.99999999999997</v>
      </c>
      <c r="P7" s="131">
        <f t="shared" si="3"/>
        <v>29.99999999999997</v>
      </c>
      <c r="Q7" s="131">
        <f t="shared" si="3"/>
        <v>49.999999999999986</v>
      </c>
      <c r="R7" s="131">
        <f t="shared" si="3"/>
        <v>49.999999999999986</v>
      </c>
      <c r="S7" s="131">
        <f t="shared" si="3"/>
        <v>49.999999999999986</v>
      </c>
      <c r="T7" s="131">
        <f t="shared" si="3"/>
        <v>49.999999999999986</v>
      </c>
      <c r="U7" s="131">
        <f t="shared" si="3"/>
        <v>69.99999999999999</v>
      </c>
      <c r="V7" s="131">
        <f t="shared" si="3"/>
        <v>105.00000000000003</v>
      </c>
      <c r="W7" s="131">
        <f t="shared" si="4"/>
        <v>110.00000000000001</v>
      </c>
      <c r="X7" s="131">
        <f t="shared" si="4"/>
        <v>119.99999999999997</v>
      </c>
      <c r="Y7" s="131">
        <f t="shared" si="4"/>
        <v>119.99999999999997</v>
      </c>
      <c r="Z7" s="131">
        <f t="shared" si="4"/>
        <v>119.99999999999997</v>
      </c>
      <c r="AA7" s="131">
        <f t="shared" si="4"/>
        <v>139.99999999999997</v>
      </c>
      <c r="AB7" s="131">
        <f t="shared" si="4"/>
        <v>164.99999999999997</v>
      </c>
      <c r="AC7" s="131">
        <f t="shared" si="4"/>
        <v>164.99999999999997</v>
      </c>
      <c r="AD7" s="131">
        <f t="shared" si="4"/>
        <v>164.99999999999997</v>
      </c>
      <c r="AE7" s="131">
        <f t="shared" si="4"/>
        <v>164.99999999999997</v>
      </c>
      <c r="AF7" s="131">
        <f t="shared" si="4"/>
        <v>184.99999999999997</v>
      </c>
      <c r="AG7" s="131">
        <f t="shared" si="5"/>
        <v>200</v>
      </c>
      <c r="AH7" s="131">
        <f t="shared" si="5"/>
        <v>209.99999999999997</v>
      </c>
      <c r="AI7" s="131">
        <f t="shared" si="5"/>
        <v>219.99999999999994</v>
      </c>
      <c r="AJ7" s="131">
        <f t="shared" si="5"/>
        <v>229.99999999999991</v>
      </c>
      <c r="AK7" s="131">
        <f t="shared" si="5"/>
        <v>229.99999999999991</v>
      </c>
      <c r="AL7" s="131">
        <f t="shared" si="5"/>
        <v>229.99999999999991</v>
      </c>
      <c r="AM7" s="131">
        <f t="shared" si="5"/>
        <v>239.99999999999986</v>
      </c>
      <c r="AN7" s="131">
        <f t="shared" si="5"/>
        <v>239.99999999999986</v>
      </c>
      <c r="AO7" s="131">
        <f t="shared" si="5"/>
        <v>239.99999999999986</v>
      </c>
      <c r="AP7" s="131">
        <f t="shared" si="5"/>
        <v>239.99999999999986</v>
      </c>
      <c r="AQ7" s="131">
        <f t="shared" si="6"/>
        <v>239.99999999999986</v>
      </c>
      <c r="AR7" s="131">
        <f t="shared" si="6"/>
        <v>239.99999999999986</v>
      </c>
      <c r="AS7" s="131">
        <f t="shared" si="6"/>
        <v>239.99999999999986</v>
      </c>
      <c r="AT7" s="131">
        <f t="shared" si="6"/>
        <v>239.99999999999986</v>
      </c>
      <c r="AU7" s="131">
        <f t="shared" si="6"/>
        <v>239.99999999999986</v>
      </c>
      <c r="AV7" s="131">
        <f t="shared" si="6"/>
        <v>239.99999999999986</v>
      </c>
      <c r="AW7" s="131">
        <f t="shared" si="6"/>
        <v>284.9999999999999</v>
      </c>
      <c r="AX7" s="131">
        <f t="shared" si="6"/>
        <v>284.9999999999999</v>
      </c>
      <c r="AY7" s="131">
        <f t="shared" si="6"/>
        <v>304.9999999999998</v>
      </c>
      <c r="AZ7" s="131">
        <f t="shared" si="6"/>
        <v>329.9999999999997</v>
      </c>
      <c r="BA7" s="131">
        <f t="shared" si="7"/>
        <v>369.9999999999997</v>
      </c>
      <c r="BB7" s="131">
        <f t="shared" si="7"/>
        <v>374.9999999999997</v>
      </c>
      <c r="BC7" s="131">
        <f t="shared" si="7"/>
        <v>374.9999999999997</v>
      </c>
      <c r="BD7" s="131">
        <f t="shared" si="7"/>
        <v>374.9999999999997</v>
      </c>
      <c r="BE7" s="131">
        <f t="shared" si="7"/>
        <v>374.9999999999997</v>
      </c>
      <c r="BF7" s="131">
        <f t="shared" si="7"/>
        <v>394.99999999999966</v>
      </c>
      <c r="BG7" s="131">
        <f t="shared" si="7"/>
        <v>394.99999999999966</v>
      </c>
      <c r="BH7" s="131">
        <f t="shared" si="7"/>
        <v>394.99999999999966</v>
      </c>
      <c r="BI7" s="131">
        <f t="shared" si="7"/>
        <v>394.99999999999966</v>
      </c>
      <c r="BJ7" s="131">
        <f t="shared" si="7"/>
        <v>394.99999999999966</v>
      </c>
      <c r="BK7" s="131">
        <f t="shared" si="7"/>
        <v>394.99999999999966</v>
      </c>
      <c r="BL7" s="131">
        <f t="shared" si="7"/>
        <v>414.99999999999955</v>
      </c>
      <c r="BM7" s="131">
        <f t="shared" si="7"/>
        <v>414.99999999999955</v>
      </c>
    </row>
    <row r="8" spans="1:65" ht="12.75">
      <c r="A8">
        <f t="shared" si="8"/>
        <v>6</v>
      </c>
      <c r="B8" s="130">
        <v>0.3541666666666667</v>
      </c>
      <c r="C8" s="131">
        <f t="shared" si="2"/>
        <v>0</v>
      </c>
      <c r="D8" s="131">
        <f t="shared" si="2"/>
        <v>0</v>
      </c>
      <c r="E8" s="131">
        <f t="shared" si="2"/>
        <v>0</v>
      </c>
      <c r="F8" s="131">
        <f t="shared" si="2"/>
        <v>0</v>
      </c>
      <c r="G8" s="131">
        <f t="shared" si="2"/>
        <v>0</v>
      </c>
      <c r="H8" s="131">
        <f t="shared" si="2"/>
        <v>0</v>
      </c>
      <c r="I8" s="131">
        <f t="shared" si="2"/>
        <v>0</v>
      </c>
      <c r="J8" s="131">
        <f t="shared" si="2"/>
        <v>0</v>
      </c>
      <c r="K8" s="131">
        <f t="shared" si="2"/>
        <v>0</v>
      </c>
      <c r="L8" s="131">
        <f t="shared" si="2"/>
        <v>0</v>
      </c>
      <c r="M8" s="131">
        <f t="shared" si="3"/>
        <v>29.99999999999997</v>
      </c>
      <c r="N8" s="131">
        <f t="shared" si="3"/>
        <v>29.99999999999997</v>
      </c>
      <c r="O8" s="131">
        <f t="shared" si="3"/>
        <v>29.99999999999997</v>
      </c>
      <c r="P8" s="131">
        <f t="shared" si="3"/>
        <v>29.99999999999997</v>
      </c>
      <c r="Q8" s="131">
        <f t="shared" si="3"/>
        <v>49.999999999999986</v>
      </c>
      <c r="R8" s="131">
        <f t="shared" si="3"/>
        <v>49.999999999999986</v>
      </c>
      <c r="S8" s="131">
        <f t="shared" si="3"/>
        <v>49.999999999999986</v>
      </c>
      <c r="T8" s="131">
        <f t="shared" si="3"/>
        <v>49.999999999999986</v>
      </c>
      <c r="U8" s="131">
        <f t="shared" si="3"/>
        <v>69.99999999999999</v>
      </c>
      <c r="V8" s="131">
        <f t="shared" si="3"/>
        <v>105.00000000000003</v>
      </c>
      <c r="W8" s="131">
        <f t="shared" si="4"/>
        <v>110.00000000000001</v>
      </c>
      <c r="X8" s="131">
        <f t="shared" si="4"/>
        <v>119.99999999999997</v>
      </c>
      <c r="Y8" s="131">
        <f t="shared" si="4"/>
        <v>119.99999999999997</v>
      </c>
      <c r="Z8" s="131">
        <f t="shared" si="4"/>
        <v>119.99999999999997</v>
      </c>
      <c r="AA8" s="131">
        <f t="shared" si="4"/>
        <v>139.99999999999997</v>
      </c>
      <c r="AB8" s="131">
        <f t="shared" si="4"/>
        <v>164.99999999999997</v>
      </c>
      <c r="AC8" s="131">
        <f t="shared" si="4"/>
        <v>164.99999999999997</v>
      </c>
      <c r="AD8" s="131">
        <f t="shared" si="4"/>
        <v>164.99999999999997</v>
      </c>
      <c r="AE8" s="131">
        <f t="shared" si="4"/>
        <v>164.99999999999997</v>
      </c>
      <c r="AF8" s="131">
        <f t="shared" si="4"/>
        <v>184.99999999999997</v>
      </c>
      <c r="AG8" s="131">
        <f t="shared" si="5"/>
        <v>200</v>
      </c>
      <c r="AH8" s="131">
        <f t="shared" si="5"/>
        <v>209.99999999999997</v>
      </c>
      <c r="AI8" s="131">
        <f t="shared" si="5"/>
        <v>219.99999999999994</v>
      </c>
      <c r="AJ8" s="131">
        <f t="shared" si="5"/>
        <v>229.99999999999991</v>
      </c>
      <c r="AK8" s="131">
        <f t="shared" si="5"/>
        <v>229.99999999999991</v>
      </c>
      <c r="AL8" s="131">
        <f t="shared" si="5"/>
        <v>229.99999999999991</v>
      </c>
      <c r="AM8" s="131">
        <f t="shared" si="5"/>
        <v>239.99999999999986</v>
      </c>
      <c r="AN8" s="131">
        <f t="shared" si="5"/>
        <v>239.99999999999986</v>
      </c>
      <c r="AO8" s="131">
        <f t="shared" si="5"/>
        <v>239.99999999999986</v>
      </c>
      <c r="AP8" s="131">
        <f t="shared" si="5"/>
        <v>239.99999999999986</v>
      </c>
      <c r="AQ8" s="131">
        <f t="shared" si="6"/>
        <v>239.99999999999986</v>
      </c>
      <c r="AR8" s="131">
        <f t="shared" si="6"/>
        <v>239.99999999999986</v>
      </c>
      <c r="AS8" s="131">
        <f t="shared" si="6"/>
        <v>239.99999999999986</v>
      </c>
      <c r="AT8" s="131">
        <f t="shared" si="6"/>
        <v>239.99999999999986</v>
      </c>
      <c r="AU8" s="131">
        <f t="shared" si="6"/>
        <v>239.99999999999986</v>
      </c>
      <c r="AV8" s="131">
        <f t="shared" si="6"/>
        <v>239.99999999999986</v>
      </c>
      <c r="AW8" s="131">
        <f t="shared" si="6"/>
        <v>284.9999999999999</v>
      </c>
      <c r="AX8" s="131">
        <f t="shared" si="6"/>
        <v>284.9999999999999</v>
      </c>
      <c r="AY8" s="131">
        <f t="shared" si="6"/>
        <v>304.9999999999998</v>
      </c>
      <c r="AZ8" s="131">
        <f t="shared" si="6"/>
        <v>329.9999999999997</v>
      </c>
      <c r="BA8" s="131">
        <f t="shared" si="7"/>
        <v>369.9999999999997</v>
      </c>
      <c r="BB8" s="131">
        <f t="shared" si="7"/>
        <v>374.9999999999997</v>
      </c>
      <c r="BC8" s="131">
        <f t="shared" si="7"/>
        <v>374.9999999999997</v>
      </c>
      <c r="BD8" s="131">
        <f t="shared" si="7"/>
        <v>374.9999999999997</v>
      </c>
      <c r="BE8" s="131">
        <f t="shared" si="7"/>
        <v>374.9999999999997</v>
      </c>
      <c r="BF8" s="131">
        <f t="shared" si="7"/>
        <v>394.99999999999966</v>
      </c>
      <c r="BG8" s="131">
        <f t="shared" si="7"/>
        <v>394.99999999999966</v>
      </c>
      <c r="BH8" s="131">
        <f t="shared" si="7"/>
        <v>394.99999999999966</v>
      </c>
      <c r="BI8" s="131">
        <f t="shared" si="7"/>
        <v>394.99999999999966</v>
      </c>
      <c r="BJ8" s="131">
        <f t="shared" si="7"/>
        <v>394.99999999999966</v>
      </c>
      <c r="BK8" s="131">
        <f t="shared" si="7"/>
        <v>394.99999999999966</v>
      </c>
      <c r="BL8" s="131">
        <f t="shared" si="7"/>
        <v>414.99999999999955</v>
      </c>
      <c r="BM8" s="131">
        <f t="shared" si="7"/>
        <v>414.99999999999955</v>
      </c>
    </row>
    <row r="9" spans="1:65" ht="12.75">
      <c r="A9">
        <f t="shared" si="8"/>
        <v>7</v>
      </c>
      <c r="B9" s="130">
        <v>0.3541666666666667</v>
      </c>
      <c r="C9" s="131">
        <f t="shared" si="2"/>
        <v>0</v>
      </c>
      <c r="D9" s="131">
        <f t="shared" si="2"/>
        <v>0</v>
      </c>
      <c r="E9" s="131">
        <f t="shared" si="2"/>
        <v>0</v>
      </c>
      <c r="F9" s="131">
        <f t="shared" si="2"/>
        <v>0</v>
      </c>
      <c r="G9" s="131">
        <f t="shared" si="2"/>
        <v>0</v>
      </c>
      <c r="H9" s="131">
        <f t="shared" si="2"/>
        <v>0</v>
      </c>
      <c r="I9" s="131">
        <f t="shared" si="2"/>
        <v>0</v>
      </c>
      <c r="J9" s="131">
        <f t="shared" si="2"/>
        <v>0</v>
      </c>
      <c r="K9" s="131">
        <f t="shared" si="2"/>
        <v>0</v>
      </c>
      <c r="L9" s="131">
        <f t="shared" si="2"/>
        <v>0</v>
      </c>
      <c r="M9" s="131">
        <f t="shared" si="3"/>
        <v>29.99999999999997</v>
      </c>
      <c r="N9" s="131">
        <f t="shared" si="3"/>
        <v>29.99999999999997</v>
      </c>
      <c r="O9" s="131">
        <f t="shared" si="3"/>
        <v>29.99999999999997</v>
      </c>
      <c r="P9" s="131">
        <f t="shared" si="3"/>
        <v>29.99999999999997</v>
      </c>
      <c r="Q9" s="131">
        <f t="shared" si="3"/>
        <v>49.999999999999986</v>
      </c>
      <c r="R9" s="131">
        <f t="shared" si="3"/>
        <v>49.999999999999986</v>
      </c>
      <c r="S9" s="131">
        <f t="shared" si="3"/>
        <v>49.999999999999986</v>
      </c>
      <c r="T9" s="131">
        <f t="shared" si="3"/>
        <v>49.999999999999986</v>
      </c>
      <c r="U9" s="131">
        <f t="shared" si="3"/>
        <v>69.99999999999999</v>
      </c>
      <c r="V9" s="131">
        <f t="shared" si="3"/>
        <v>105.00000000000003</v>
      </c>
      <c r="W9" s="131">
        <f t="shared" si="4"/>
        <v>110.00000000000001</v>
      </c>
      <c r="X9" s="131">
        <f t="shared" si="4"/>
        <v>119.99999999999997</v>
      </c>
      <c r="Y9" s="131">
        <f t="shared" si="4"/>
        <v>119.99999999999997</v>
      </c>
      <c r="Z9" s="131">
        <f t="shared" si="4"/>
        <v>119.99999999999997</v>
      </c>
      <c r="AA9" s="131">
        <f t="shared" si="4"/>
        <v>139.99999999999997</v>
      </c>
      <c r="AB9" s="131">
        <f t="shared" si="4"/>
        <v>164.99999999999997</v>
      </c>
      <c r="AC9" s="131">
        <f t="shared" si="4"/>
        <v>164.99999999999997</v>
      </c>
      <c r="AD9" s="131">
        <f t="shared" si="4"/>
        <v>164.99999999999997</v>
      </c>
      <c r="AE9" s="131">
        <f t="shared" si="4"/>
        <v>164.99999999999997</v>
      </c>
      <c r="AF9" s="131">
        <f t="shared" si="4"/>
        <v>184.99999999999997</v>
      </c>
      <c r="AG9" s="131">
        <f t="shared" si="5"/>
        <v>200</v>
      </c>
      <c r="AH9" s="131">
        <f t="shared" si="5"/>
        <v>209.99999999999997</v>
      </c>
      <c r="AI9" s="131">
        <f t="shared" si="5"/>
        <v>219.99999999999994</v>
      </c>
      <c r="AJ9" s="131">
        <f t="shared" si="5"/>
        <v>229.99999999999991</v>
      </c>
      <c r="AK9" s="131">
        <f t="shared" si="5"/>
        <v>229.99999999999991</v>
      </c>
      <c r="AL9" s="131">
        <f t="shared" si="5"/>
        <v>229.99999999999991</v>
      </c>
      <c r="AM9" s="131">
        <f t="shared" si="5"/>
        <v>239.99999999999986</v>
      </c>
      <c r="AN9" s="131">
        <f t="shared" si="5"/>
        <v>239.99999999999986</v>
      </c>
      <c r="AO9" s="131">
        <f t="shared" si="5"/>
        <v>239.99999999999986</v>
      </c>
      <c r="AP9" s="131">
        <f t="shared" si="5"/>
        <v>239.99999999999986</v>
      </c>
      <c r="AQ9" s="131">
        <f t="shared" si="6"/>
        <v>239.99999999999986</v>
      </c>
      <c r="AR9" s="131">
        <f t="shared" si="6"/>
        <v>239.99999999999986</v>
      </c>
      <c r="AS9" s="131">
        <f t="shared" si="6"/>
        <v>239.99999999999986</v>
      </c>
      <c r="AT9" s="131">
        <f t="shared" si="6"/>
        <v>239.99999999999986</v>
      </c>
      <c r="AU9" s="131">
        <f t="shared" si="6"/>
        <v>239.99999999999986</v>
      </c>
      <c r="AV9" s="131">
        <f t="shared" si="6"/>
        <v>239.99999999999986</v>
      </c>
      <c r="AW9" s="131">
        <f t="shared" si="6"/>
        <v>284.9999999999999</v>
      </c>
      <c r="AX9" s="131">
        <f t="shared" si="6"/>
        <v>284.9999999999999</v>
      </c>
      <c r="AY9" s="131">
        <f t="shared" si="6"/>
        <v>304.9999999999998</v>
      </c>
      <c r="AZ9" s="131">
        <f t="shared" si="6"/>
        <v>329.9999999999997</v>
      </c>
      <c r="BA9" s="131">
        <f t="shared" si="7"/>
        <v>369.9999999999997</v>
      </c>
      <c r="BB9" s="131">
        <f t="shared" si="7"/>
        <v>374.9999999999997</v>
      </c>
      <c r="BC9" s="131">
        <f t="shared" si="7"/>
        <v>374.9999999999997</v>
      </c>
      <c r="BD9" s="131">
        <f t="shared" si="7"/>
        <v>374.9999999999997</v>
      </c>
      <c r="BE9" s="131">
        <f t="shared" si="7"/>
        <v>374.9999999999997</v>
      </c>
      <c r="BF9" s="131">
        <f t="shared" si="7"/>
        <v>394.99999999999966</v>
      </c>
      <c r="BG9" s="131">
        <f t="shared" si="7"/>
        <v>394.99999999999966</v>
      </c>
      <c r="BH9" s="131">
        <f t="shared" si="7"/>
        <v>394.99999999999966</v>
      </c>
      <c r="BI9" s="131">
        <f t="shared" si="7"/>
        <v>394.99999999999966</v>
      </c>
      <c r="BJ9" s="131">
        <f t="shared" si="7"/>
        <v>394.99999999999966</v>
      </c>
      <c r="BK9" s="131">
        <f t="shared" si="7"/>
        <v>394.99999999999966</v>
      </c>
      <c r="BL9" s="131">
        <f t="shared" si="7"/>
        <v>414.99999999999955</v>
      </c>
      <c r="BM9" s="131">
        <f t="shared" si="7"/>
        <v>414.99999999999955</v>
      </c>
    </row>
    <row r="10" spans="1:65" ht="12.75">
      <c r="A10">
        <f t="shared" si="8"/>
        <v>8</v>
      </c>
      <c r="B10" s="130">
        <v>0.3541666666666667</v>
      </c>
      <c r="C10" s="131">
        <f t="shared" si="2"/>
        <v>0</v>
      </c>
      <c r="D10" s="131">
        <f t="shared" si="2"/>
        <v>0</v>
      </c>
      <c r="E10" s="131">
        <f t="shared" si="2"/>
        <v>0</v>
      </c>
      <c r="F10" s="131">
        <f t="shared" si="2"/>
        <v>0</v>
      </c>
      <c r="G10" s="131">
        <f t="shared" si="2"/>
        <v>0</v>
      </c>
      <c r="H10" s="131">
        <f t="shared" si="2"/>
        <v>0</v>
      </c>
      <c r="I10" s="131">
        <f t="shared" si="2"/>
        <v>0</v>
      </c>
      <c r="J10" s="131">
        <f t="shared" si="2"/>
        <v>0</v>
      </c>
      <c r="K10" s="131">
        <f t="shared" si="2"/>
        <v>0</v>
      </c>
      <c r="L10" s="131">
        <f t="shared" si="2"/>
        <v>0</v>
      </c>
      <c r="M10" s="131">
        <f t="shared" si="3"/>
        <v>29.99999999999997</v>
      </c>
      <c r="N10" s="131">
        <f t="shared" si="3"/>
        <v>29.99999999999997</v>
      </c>
      <c r="O10" s="131">
        <f t="shared" si="3"/>
        <v>29.99999999999997</v>
      </c>
      <c r="P10" s="131">
        <f t="shared" si="3"/>
        <v>29.99999999999997</v>
      </c>
      <c r="Q10" s="131">
        <f t="shared" si="3"/>
        <v>49.999999999999986</v>
      </c>
      <c r="R10" s="131">
        <f t="shared" si="3"/>
        <v>49.999999999999986</v>
      </c>
      <c r="S10" s="131">
        <f t="shared" si="3"/>
        <v>49.999999999999986</v>
      </c>
      <c r="T10" s="131">
        <f t="shared" si="3"/>
        <v>49.999999999999986</v>
      </c>
      <c r="U10" s="131">
        <f t="shared" si="3"/>
        <v>69.99999999999999</v>
      </c>
      <c r="V10" s="131">
        <f t="shared" si="3"/>
        <v>105.00000000000003</v>
      </c>
      <c r="W10" s="131">
        <f t="shared" si="4"/>
        <v>110.00000000000001</v>
      </c>
      <c r="X10" s="131">
        <f t="shared" si="4"/>
        <v>119.99999999999997</v>
      </c>
      <c r="Y10" s="131">
        <f t="shared" si="4"/>
        <v>119.99999999999997</v>
      </c>
      <c r="Z10" s="131">
        <f t="shared" si="4"/>
        <v>119.99999999999997</v>
      </c>
      <c r="AA10" s="131">
        <f t="shared" si="4"/>
        <v>139.99999999999997</v>
      </c>
      <c r="AB10" s="131">
        <f t="shared" si="4"/>
        <v>164.99999999999997</v>
      </c>
      <c r="AC10" s="131">
        <f t="shared" si="4"/>
        <v>164.99999999999997</v>
      </c>
      <c r="AD10" s="131">
        <f t="shared" si="4"/>
        <v>164.99999999999997</v>
      </c>
      <c r="AE10" s="131">
        <f t="shared" si="4"/>
        <v>164.99999999999997</v>
      </c>
      <c r="AF10" s="131">
        <f t="shared" si="4"/>
        <v>184.99999999999997</v>
      </c>
      <c r="AG10" s="131">
        <f t="shared" si="5"/>
        <v>200</v>
      </c>
      <c r="AH10" s="131">
        <f t="shared" si="5"/>
        <v>209.99999999999997</v>
      </c>
      <c r="AI10" s="131">
        <f t="shared" si="5"/>
        <v>219.99999999999994</v>
      </c>
      <c r="AJ10" s="131">
        <f t="shared" si="5"/>
        <v>229.99999999999991</v>
      </c>
      <c r="AK10" s="131">
        <f t="shared" si="5"/>
        <v>229.99999999999991</v>
      </c>
      <c r="AL10" s="131">
        <f t="shared" si="5"/>
        <v>229.99999999999991</v>
      </c>
      <c r="AM10" s="131">
        <f t="shared" si="5"/>
        <v>239.99999999999986</v>
      </c>
      <c r="AN10" s="131">
        <f t="shared" si="5"/>
        <v>239.99999999999986</v>
      </c>
      <c r="AO10" s="131">
        <f t="shared" si="5"/>
        <v>239.99999999999986</v>
      </c>
      <c r="AP10" s="131">
        <f t="shared" si="5"/>
        <v>239.99999999999986</v>
      </c>
      <c r="AQ10" s="131">
        <f t="shared" si="6"/>
        <v>239.99999999999986</v>
      </c>
      <c r="AR10" s="131">
        <f t="shared" si="6"/>
        <v>239.99999999999986</v>
      </c>
      <c r="AS10" s="131">
        <f t="shared" si="6"/>
        <v>239.99999999999986</v>
      </c>
      <c r="AT10" s="131">
        <f t="shared" si="6"/>
        <v>239.99999999999986</v>
      </c>
      <c r="AU10" s="131">
        <f t="shared" si="6"/>
        <v>239.99999999999986</v>
      </c>
      <c r="AV10" s="131">
        <f t="shared" si="6"/>
        <v>239.99999999999986</v>
      </c>
      <c r="AW10" s="131">
        <f t="shared" si="6"/>
        <v>284.9999999999999</v>
      </c>
      <c r="AX10" s="131">
        <f t="shared" si="6"/>
        <v>284.9999999999999</v>
      </c>
      <c r="AY10" s="131">
        <f t="shared" si="6"/>
        <v>304.9999999999998</v>
      </c>
      <c r="AZ10" s="131">
        <f t="shared" si="6"/>
        <v>329.9999999999997</v>
      </c>
      <c r="BA10" s="131">
        <f t="shared" si="7"/>
        <v>369.9999999999997</v>
      </c>
      <c r="BB10" s="131">
        <f t="shared" si="7"/>
        <v>374.9999999999997</v>
      </c>
      <c r="BC10" s="131">
        <f t="shared" si="7"/>
        <v>374.9999999999997</v>
      </c>
      <c r="BD10" s="131">
        <f t="shared" si="7"/>
        <v>374.9999999999997</v>
      </c>
      <c r="BE10" s="131">
        <f t="shared" si="7"/>
        <v>374.9999999999997</v>
      </c>
      <c r="BF10" s="131">
        <f t="shared" si="7"/>
        <v>394.99999999999966</v>
      </c>
      <c r="BG10" s="131">
        <f t="shared" si="7"/>
        <v>394.99999999999966</v>
      </c>
      <c r="BH10" s="131">
        <f t="shared" si="7"/>
        <v>394.99999999999966</v>
      </c>
      <c r="BI10" s="131">
        <f t="shared" si="7"/>
        <v>394.99999999999966</v>
      </c>
      <c r="BJ10" s="131">
        <f t="shared" si="7"/>
        <v>394.99999999999966</v>
      </c>
      <c r="BK10" s="131">
        <f t="shared" si="7"/>
        <v>394.99999999999966</v>
      </c>
      <c r="BL10" s="131">
        <f t="shared" si="7"/>
        <v>414.99999999999955</v>
      </c>
      <c r="BM10" s="131">
        <f t="shared" si="7"/>
        <v>414.99999999999955</v>
      </c>
    </row>
    <row r="11" spans="1:65" ht="12.75">
      <c r="A11">
        <f t="shared" si="8"/>
        <v>9</v>
      </c>
      <c r="B11" s="130">
        <v>0.3541666666666667</v>
      </c>
      <c r="C11" s="131">
        <f t="shared" si="2"/>
        <v>0</v>
      </c>
      <c r="D11" s="131">
        <f t="shared" si="2"/>
        <v>0</v>
      </c>
      <c r="E11" s="131">
        <f t="shared" si="2"/>
        <v>0</v>
      </c>
      <c r="F11" s="131">
        <f t="shared" si="2"/>
        <v>0</v>
      </c>
      <c r="G11" s="131">
        <f t="shared" si="2"/>
        <v>0</v>
      </c>
      <c r="H11" s="131">
        <f t="shared" si="2"/>
        <v>0</v>
      </c>
      <c r="I11" s="131">
        <f t="shared" si="2"/>
        <v>0</v>
      </c>
      <c r="J11" s="131">
        <f t="shared" si="2"/>
        <v>0</v>
      </c>
      <c r="K11" s="131">
        <f t="shared" si="2"/>
        <v>0</v>
      </c>
      <c r="L11" s="131">
        <f t="shared" si="2"/>
        <v>0</v>
      </c>
      <c r="M11" s="131">
        <f t="shared" si="3"/>
        <v>29.99999999999997</v>
      </c>
      <c r="N11" s="131">
        <f t="shared" si="3"/>
        <v>29.99999999999997</v>
      </c>
      <c r="O11" s="131">
        <f t="shared" si="3"/>
        <v>29.99999999999997</v>
      </c>
      <c r="P11" s="131">
        <f t="shared" si="3"/>
        <v>29.99999999999997</v>
      </c>
      <c r="Q11" s="131">
        <f t="shared" si="3"/>
        <v>49.999999999999986</v>
      </c>
      <c r="R11" s="131">
        <f t="shared" si="3"/>
        <v>49.999999999999986</v>
      </c>
      <c r="S11" s="131">
        <f t="shared" si="3"/>
        <v>49.999999999999986</v>
      </c>
      <c r="T11" s="131">
        <f t="shared" si="3"/>
        <v>49.999999999999986</v>
      </c>
      <c r="U11" s="131">
        <f t="shared" si="3"/>
        <v>69.99999999999999</v>
      </c>
      <c r="V11" s="131">
        <f t="shared" si="3"/>
        <v>105.00000000000003</v>
      </c>
      <c r="W11" s="131">
        <f t="shared" si="4"/>
        <v>110.00000000000001</v>
      </c>
      <c r="X11" s="131">
        <f t="shared" si="4"/>
        <v>119.99999999999997</v>
      </c>
      <c r="Y11" s="131">
        <f t="shared" si="4"/>
        <v>119.99999999999997</v>
      </c>
      <c r="Z11" s="131">
        <f t="shared" si="4"/>
        <v>119.99999999999997</v>
      </c>
      <c r="AA11" s="131">
        <f t="shared" si="4"/>
        <v>139.99999999999997</v>
      </c>
      <c r="AB11" s="131">
        <f t="shared" si="4"/>
        <v>164.99999999999997</v>
      </c>
      <c r="AC11" s="131">
        <f t="shared" si="4"/>
        <v>164.99999999999997</v>
      </c>
      <c r="AD11" s="131">
        <f t="shared" si="4"/>
        <v>164.99999999999997</v>
      </c>
      <c r="AE11" s="131">
        <f t="shared" si="4"/>
        <v>164.99999999999997</v>
      </c>
      <c r="AF11" s="131">
        <f t="shared" si="4"/>
        <v>184.99999999999997</v>
      </c>
      <c r="AG11" s="131">
        <f t="shared" si="5"/>
        <v>200</v>
      </c>
      <c r="AH11" s="131">
        <f t="shared" si="5"/>
        <v>209.99999999999997</v>
      </c>
      <c r="AI11" s="131">
        <f t="shared" si="5"/>
        <v>219.99999999999994</v>
      </c>
      <c r="AJ11" s="131">
        <f t="shared" si="5"/>
        <v>229.99999999999991</v>
      </c>
      <c r="AK11" s="131">
        <f t="shared" si="5"/>
        <v>229.99999999999991</v>
      </c>
      <c r="AL11" s="131">
        <f t="shared" si="5"/>
        <v>229.99999999999991</v>
      </c>
      <c r="AM11" s="131">
        <f t="shared" si="5"/>
        <v>239.99999999999986</v>
      </c>
      <c r="AN11" s="131">
        <f t="shared" si="5"/>
        <v>239.99999999999986</v>
      </c>
      <c r="AO11" s="131">
        <f t="shared" si="5"/>
        <v>239.99999999999986</v>
      </c>
      <c r="AP11" s="131">
        <f t="shared" si="5"/>
        <v>239.99999999999986</v>
      </c>
      <c r="AQ11" s="131">
        <f t="shared" si="6"/>
        <v>239.99999999999986</v>
      </c>
      <c r="AR11" s="131">
        <f t="shared" si="6"/>
        <v>239.99999999999986</v>
      </c>
      <c r="AS11" s="131">
        <f t="shared" si="6"/>
        <v>239.99999999999986</v>
      </c>
      <c r="AT11" s="131">
        <f t="shared" si="6"/>
        <v>239.99999999999986</v>
      </c>
      <c r="AU11" s="131">
        <f t="shared" si="6"/>
        <v>239.99999999999986</v>
      </c>
      <c r="AV11" s="131">
        <f t="shared" si="6"/>
        <v>239.99999999999986</v>
      </c>
      <c r="AW11" s="131">
        <f t="shared" si="6"/>
        <v>284.9999999999999</v>
      </c>
      <c r="AX11" s="131">
        <f t="shared" si="6"/>
        <v>284.9999999999999</v>
      </c>
      <c r="AY11" s="131">
        <f t="shared" si="6"/>
        <v>304.9999999999998</v>
      </c>
      <c r="AZ11" s="131">
        <f t="shared" si="6"/>
        <v>329.9999999999997</v>
      </c>
      <c r="BA11" s="131">
        <f t="shared" si="7"/>
        <v>369.9999999999997</v>
      </c>
      <c r="BB11" s="131">
        <f t="shared" si="7"/>
        <v>374.9999999999997</v>
      </c>
      <c r="BC11" s="131">
        <f t="shared" si="7"/>
        <v>374.9999999999997</v>
      </c>
      <c r="BD11" s="131">
        <f t="shared" si="7"/>
        <v>374.9999999999997</v>
      </c>
      <c r="BE11" s="131">
        <f t="shared" si="7"/>
        <v>374.9999999999997</v>
      </c>
      <c r="BF11" s="131">
        <f t="shared" si="7"/>
        <v>394.99999999999966</v>
      </c>
      <c r="BG11" s="131">
        <f t="shared" si="7"/>
        <v>394.99999999999966</v>
      </c>
      <c r="BH11" s="131">
        <f t="shared" si="7"/>
        <v>394.99999999999966</v>
      </c>
      <c r="BI11" s="131">
        <f t="shared" si="7"/>
        <v>394.99999999999966</v>
      </c>
      <c r="BJ11" s="131">
        <f t="shared" si="7"/>
        <v>394.99999999999966</v>
      </c>
      <c r="BK11" s="131">
        <f t="shared" si="7"/>
        <v>394.99999999999966</v>
      </c>
      <c r="BL11" s="131">
        <f t="shared" si="7"/>
        <v>414.99999999999955</v>
      </c>
      <c r="BM11" s="131">
        <f t="shared" si="7"/>
        <v>414.99999999999955</v>
      </c>
    </row>
    <row r="12" spans="1:65" ht="12.75">
      <c r="A12">
        <f t="shared" si="8"/>
        <v>10</v>
      </c>
      <c r="B12" s="130">
        <v>0.3541666666666667</v>
      </c>
      <c r="C12" s="131">
        <f t="shared" si="2"/>
        <v>0</v>
      </c>
      <c r="D12" s="131">
        <f t="shared" si="2"/>
        <v>0</v>
      </c>
      <c r="E12" s="131">
        <f t="shared" si="2"/>
        <v>0</v>
      </c>
      <c r="F12" s="131">
        <f t="shared" si="2"/>
        <v>0</v>
      </c>
      <c r="G12" s="131">
        <f t="shared" si="2"/>
        <v>0</v>
      </c>
      <c r="H12" s="131">
        <f t="shared" si="2"/>
        <v>0</v>
      </c>
      <c r="I12" s="131">
        <f t="shared" si="2"/>
        <v>0</v>
      </c>
      <c r="J12" s="131">
        <f t="shared" si="2"/>
        <v>0</v>
      </c>
      <c r="K12" s="131">
        <f t="shared" si="2"/>
        <v>0</v>
      </c>
      <c r="L12" s="131">
        <f t="shared" si="2"/>
        <v>0</v>
      </c>
      <c r="M12" s="131">
        <f t="shared" si="3"/>
        <v>29.99999999999997</v>
      </c>
      <c r="N12" s="131">
        <f t="shared" si="3"/>
        <v>29.99999999999997</v>
      </c>
      <c r="O12" s="131">
        <f t="shared" si="3"/>
        <v>29.99999999999997</v>
      </c>
      <c r="P12" s="131">
        <f t="shared" si="3"/>
        <v>29.99999999999997</v>
      </c>
      <c r="Q12" s="131">
        <f t="shared" si="3"/>
        <v>49.999999999999986</v>
      </c>
      <c r="R12" s="131">
        <f t="shared" si="3"/>
        <v>49.999999999999986</v>
      </c>
      <c r="S12" s="131">
        <f t="shared" si="3"/>
        <v>49.999999999999986</v>
      </c>
      <c r="T12" s="131">
        <f t="shared" si="3"/>
        <v>49.999999999999986</v>
      </c>
      <c r="U12" s="131">
        <f t="shared" si="3"/>
        <v>69.99999999999999</v>
      </c>
      <c r="V12" s="131">
        <f t="shared" si="3"/>
        <v>105.00000000000003</v>
      </c>
      <c r="W12" s="131">
        <f t="shared" si="4"/>
        <v>110.00000000000001</v>
      </c>
      <c r="X12" s="131">
        <f t="shared" si="4"/>
        <v>119.99999999999997</v>
      </c>
      <c r="Y12" s="131">
        <f t="shared" si="4"/>
        <v>119.99999999999997</v>
      </c>
      <c r="Z12" s="131">
        <f t="shared" si="4"/>
        <v>119.99999999999997</v>
      </c>
      <c r="AA12" s="131">
        <f t="shared" si="4"/>
        <v>139.99999999999997</v>
      </c>
      <c r="AB12" s="131">
        <f t="shared" si="4"/>
        <v>164.99999999999997</v>
      </c>
      <c r="AC12" s="131">
        <f t="shared" si="4"/>
        <v>164.99999999999997</v>
      </c>
      <c r="AD12" s="131">
        <f t="shared" si="4"/>
        <v>164.99999999999997</v>
      </c>
      <c r="AE12" s="131">
        <f t="shared" si="4"/>
        <v>164.99999999999997</v>
      </c>
      <c r="AF12" s="131">
        <f t="shared" si="4"/>
        <v>184.99999999999997</v>
      </c>
      <c r="AG12" s="131">
        <f t="shared" si="5"/>
        <v>200</v>
      </c>
      <c r="AH12" s="131">
        <f t="shared" si="5"/>
        <v>209.99999999999997</v>
      </c>
      <c r="AI12" s="131">
        <f t="shared" si="5"/>
        <v>219.99999999999994</v>
      </c>
      <c r="AJ12" s="131">
        <f t="shared" si="5"/>
        <v>229.99999999999991</v>
      </c>
      <c r="AK12" s="131">
        <f t="shared" si="5"/>
        <v>229.99999999999991</v>
      </c>
      <c r="AL12" s="131">
        <f t="shared" si="5"/>
        <v>229.99999999999991</v>
      </c>
      <c r="AM12" s="131">
        <f t="shared" si="5"/>
        <v>239.99999999999986</v>
      </c>
      <c r="AN12" s="131">
        <f t="shared" si="5"/>
        <v>239.99999999999986</v>
      </c>
      <c r="AO12" s="131">
        <f t="shared" si="5"/>
        <v>239.99999999999986</v>
      </c>
      <c r="AP12" s="131">
        <f t="shared" si="5"/>
        <v>239.99999999999986</v>
      </c>
      <c r="AQ12" s="131">
        <f t="shared" si="6"/>
        <v>239.99999999999986</v>
      </c>
      <c r="AR12" s="131">
        <f t="shared" si="6"/>
        <v>239.99999999999986</v>
      </c>
      <c r="AS12" s="131">
        <f t="shared" si="6"/>
        <v>239.99999999999986</v>
      </c>
      <c r="AT12" s="131">
        <f t="shared" si="6"/>
        <v>239.99999999999986</v>
      </c>
      <c r="AU12" s="131">
        <f t="shared" si="6"/>
        <v>239.99999999999986</v>
      </c>
      <c r="AV12" s="131">
        <f t="shared" si="6"/>
        <v>239.99999999999986</v>
      </c>
      <c r="AW12" s="131">
        <f t="shared" si="6"/>
        <v>284.9999999999999</v>
      </c>
      <c r="AX12" s="131">
        <f t="shared" si="6"/>
        <v>284.9999999999999</v>
      </c>
      <c r="AY12" s="131">
        <f t="shared" si="6"/>
        <v>304.9999999999998</v>
      </c>
      <c r="AZ12" s="131">
        <f t="shared" si="6"/>
        <v>329.9999999999997</v>
      </c>
      <c r="BA12" s="131">
        <f t="shared" si="7"/>
        <v>369.9999999999997</v>
      </c>
      <c r="BB12" s="131">
        <f t="shared" si="7"/>
        <v>374.9999999999997</v>
      </c>
      <c r="BC12" s="131">
        <f t="shared" si="7"/>
        <v>374.9999999999997</v>
      </c>
      <c r="BD12" s="131">
        <f t="shared" si="7"/>
        <v>374.9999999999997</v>
      </c>
      <c r="BE12" s="131">
        <f t="shared" si="7"/>
        <v>374.9999999999997</v>
      </c>
      <c r="BF12" s="131">
        <f t="shared" si="7"/>
        <v>394.99999999999966</v>
      </c>
      <c r="BG12" s="131">
        <f t="shared" si="7"/>
        <v>394.99999999999966</v>
      </c>
      <c r="BH12" s="131">
        <f t="shared" si="7"/>
        <v>394.99999999999966</v>
      </c>
      <c r="BI12" s="131">
        <f t="shared" si="7"/>
        <v>394.99999999999966</v>
      </c>
      <c r="BJ12" s="131">
        <f t="shared" si="7"/>
        <v>394.99999999999966</v>
      </c>
      <c r="BK12" s="131">
        <f t="shared" si="7"/>
        <v>394.99999999999966</v>
      </c>
      <c r="BL12" s="131">
        <f t="shared" si="7"/>
        <v>414.99999999999955</v>
      </c>
      <c r="BM12" s="131">
        <f t="shared" si="7"/>
        <v>414.99999999999955</v>
      </c>
    </row>
    <row r="13" spans="1:65" ht="12.75">
      <c r="A13">
        <f t="shared" si="8"/>
        <v>11</v>
      </c>
      <c r="B13" s="130">
        <v>0.375</v>
      </c>
      <c r="C13" s="131">
        <f aca="true" t="shared" si="9" ref="C13:L22">60*24*(VLOOKUP(C$2,SCHEDULE,2)-VLOOKUP($A13,SCHEDULE,2))</f>
        <v>-29.99999999999997</v>
      </c>
      <c r="D13" s="131">
        <f t="shared" si="9"/>
        <v>-29.99999999999997</v>
      </c>
      <c r="E13" s="131">
        <f t="shared" si="9"/>
        <v>-29.99999999999997</v>
      </c>
      <c r="F13" s="131">
        <f t="shared" si="9"/>
        <v>-29.99999999999997</v>
      </c>
      <c r="G13" s="131">
        <f t="shared" si="9"/>
        <v>-29.99999999999997</v>
      </c>
      <c r="H13" s="131">
        <f t="shared" si="9"/>
        <v>-29.99999999999997</v>
      </c>
      <c r="I13" s="131">
        <f t="shared" si="9"/>
        <v>-29.99999999999997</v>
      </c>
      <c r="J13" s="131">
        <f t="shared" si="9"/>
        <v>-29.99999999999997</v>
      </c>
      <c r="K13" s="131">
        <f t="shared" si="9"/>
        <v>-29.99999999999997</v>
      </c>
      <c r="L13" s="131">
        <f t="shared" si="9"/>
        <v>-29.99999999999997</v>
      </c>
      <c r="M13" s="131">
        <f aca="true" t="shared" si="10" ref="M13:V22">60*24*(VLOOKUP(M$2,SCHEDULE,2)-VLOOKUP($A13,SCHEDULE,2))</f>
        <v>0</v>
      </c>
      <c r="N13" s="131">
        <f t="shared" si="10"/>
        <v>0</v>
      </c>
      <c r="O13" s="131">
        <f t="shared" si="10"/>
        <v>0</v>
      </c>
      <c r="P13" s="131">
        <f t="shared" si="10"/>
        <v>0</v>
      </c>
      <c r="Q13" s="131">
        <f t="shared" si="10"/>
        <v>20.000000000000007</v>
      </c>
      <c r="R13" s="131">
        <f t="shared" si="10"/>
        <v>20.000000000000007</v>
      </c>
      <c r="S13" s="131">
        <f t="shared" si="10"/>
        <v>20.000000000000007</v>
      </c>
      <c r="T13" s="131">
        <f t="shared" si="10"/>
        <v>20.000000000000007</v>
      </c>
      <c r="U13" s="131">
        <f t="shared" si="10"/>
        <v>40.000000000000014</v>
      </c>
      <c r="V13" s="131">
        <f t="shared" si="10"/>
        <v>75.00000000000006</v>
      </c>
      <c r="W13" s="131">
        <f aca="true" t="shared" si="11" ref="W13:AF22">60*24*(VLOOKUP(W$2,SCHEDULE,2)-VLOOKUP($A13,SCHEDULE,2))</f>
        <v>80.00000000000003</v>
      </c>
      <c r="X13" s="131">
        <f t="shared" si="11"/>
        <v>90</v>
      </c>
      <c r="Y13" s="131">
        <f t="shared" si="11"/>
        <v>90</v>
      </c>
      <c r="Z13" s="131">
        <f t="shared" si="11"/>
        <v>90</v>
      </c>
      <c r="AA13" s="131">
        <f t="shared" si="11"/>
        <v>110.00000000000001</v>
      </c>
      <c r="AB13" s="131">
        <f t="shared" si="11"/>
        <v>135</v>
      </c>
      <c r="AC13" s="131">
        <f t="shared" si="11"/>
        <v>135</v>
      </c>
      <c r="AD13" s="131">
        <f t="shared" si="11"/>
        <v>135</v>
      </c>
      <c r="AE13" s="131">
        <f t="shared" si="11"/>
        <v>135</v>
      </c>
      <c r="AF13" s="131">
        <f t="shared" si="11"/>
        <v>155</v>
      </c>
      <c r="AG13" s="131">
        <f aca="true" t="shared" si="12" ref="AG13:AP22">60*24*(VLOOKUP(AG$2,SCHEDULE,2)-VLOOKUP($A13,SCHEDULE,2))</f>
        <v>170.00000000000003</v>
      </c>
      <c r="AH13" s="131">
        <f t="shared" si="12"/>
        <v>180</v>
      </c>
      <c r="AI13" s="131">
        <f t="shared" si="12"/>
        <v>189.99999999999997</v>
      </c>
      <c r="AJ13" s="131">
        <f t="shared" si="12"/>
        <v>199.99999999999994</v>
      </c>
      <c r="AK13" s="131">
        <f t="shared" si="12"/>
        <v>199.99999999999994</v>
      </c>
      <c r="AL13" s="131">
        <f t="shared" si="12"/>
        <v>199.99999999999994</v>
      </c>
      <c r="AM13" s="131">
        <f t="shared" si="12"/>
        <v>209.9999999999999</v>
      </c>
      <c r="AN13" s="131">
        <f t="shared" si="12"/>
        <v>209.9999999999999</v>
      </c>
      <c r="AO13" s="131">
        <f t="shared" si="12"/>
        <v>209.9999999999999</v>
      </c>
      <c r="AP13" s="131">
        <f t="shared" si="12"/>
        <v>209.9999999999999</v>
      </c>
      <c r="AQ13" s="131">
        <f aca="true" t="shared" si="13" ref="AQ13:AZ22">60*24*(VLOOKUP(AQ$2,SCHEDULE,2)-VLOOKUP($A13,SCHEDULE,2))</f>
        <v>209.9999999999999</v>
      </c>
      <c r="AR13" s="131">
        <f t="shared" si="13"/>
        <v>209.9999999999999</v>
      </c>
      <c r="AS13" s="131">
        <f t="shared" si="13"/>
        <v>209.9999999999999</v>
      </c>
      <c r="AT13" s="131">
        <f t="shared" si="13"/>
        <v>209.9999999999999</v>
      </c>
      <c r="AU13" s="131">
        <f t="shared" si="13"/>
        <v>209.9999999999999</v>
      </c>
      <c r="AV13" s="131">
        <f t="shared" si="13"/>
        <v>209.9999999999999</v>
      </c>
      <c r="AW13" s="131">
        <f t="shared" si="13"/>
        <v>254.9999999999999</v>
      </c>
      <c r="AX13" s="131">
        <f t="shared" si="13"/>
        <v>254.9999999999999</v>
      </c>
      <c r="AY13" s="131">
        <f t="shared" si="13"/>
        <v>274.99999999999983</v>
      </c>
      <c r="AZ13" s="131">
        <f t="shared" si="13"/>
        <v>299.9999999999997</v>
      </c>
      <c r="BA13" s="131">
        <f aca="true" t="shared" si="14" ref="BA13:BM22">60*24*(VLOOKUP(BA$2,SCHEDULE,2)-VLOOKUP($A13,SCHEDULE,2))</f>
        <v>339.9999999999998</v>
      </c>
      <c r="BB13" s="131">
        <f t="shared" si="14"/>
        <v>344.9999999999997</v>
      </c>
      <c r="BC13" s="131">
        <f t="shared" si="14"/>
        <v>344.9999999999997</v>
      </c>
      <c r="BD13" s="131">
        <f t="shared" si="14"/>
        <v>344.9999999999997</v>
      </c>
      <c r="BE13" s="131">
        <f t="shared" si="14"/>
        <v>344.9999999999997</v>
      </c>
      <c r="BF13" s="131">
        <f t="shared" si="14"/>
        <v>364.99999999999966</v>
      </c>
      <c r="BG13" s="131">
        <f t="shared" si="14"/>
        <v>364.99999999999966</v>
      </c>
      <c r="BH13" s="131">
        <f t="shared" si="14"/>
        <v>364.99999999999966</v>
      </c>
      <c r="BI13" s="131">
        <f t="shared" si="14"/>
        <v>364.99999999999966</v>
      </c>
      <c r="BJ13" s="131">
        <f t="shared" si="14"/>
        <v>364.99999999999966</v>
      </c>
      <c r="BK13" s="131">
        <f t="shared" si="14"/>
        <v>364.99999999999966</v>
      </c>
      <c r="BL13" s="131">
        <f t="shared" si="14"/>
        <v>384.9999999999996</v>
      </c>
      <c r="BM13" s="131">
        <f t="shared" si="14"/>
        <v>384.9999999999996</v>
      </c>
    </row>
    <row r="14" spans="1:65" ht="12.75">
      <c r="A14">
        <f t="shared" si="8"/>
        <v>12</v>
      </c>
      <c r="B14" s="130">
        <v>0.375</v>
      </c>
      <c r="C14" s="131">
        <f t="shared" si="9"/>
        <v>-29.99999999999997</v>
      </c>
      <c r="D14" s="131">
        <f t="shared" si="9"/>
        <v>-29.99999999999997</v>
      </c>
      <c r="E14" s="131">
        <f t="shared" si="9"/>
        <v>-29.99999999999997</v>
      </c>
      <c r="F14" s="131">
        <f t="shared" si="9"/>
        <v>-29.99999999999997</v>
      </c>
      <c r="G14" s="131">
        <f t="shared" si="9"/>
        <v>-29.99999999999997</v>
      </c>
      <c r="H14" s="131">
        <f t="shared" si="9"/>
        <v>-29.99999999999997</v>
      </c>
      <c r="I14" s="131">
        <f t="shared" si="9"/>
        <v>-29.99999999999997</v>
      </c>
      <c r="J14" s="131">
        <f t="shared" si="9"/>
        <v>-29.99999999999997</v>
      </c>
      <c r="K14" s="131">
        <f t="shared" si="9"/>
        <v>-29.99999999999997</v>
      </c>
      <c r="L14" s="131">
        <f t="shared" si="9"/>
        <v>-29.99999999999997</v>
      </c>
      <c r="M14" s="131">
        <f t="shared" si="10"/>
        <v>0</v>
      </c>
      <c r="N14" s="131">
        <f t="shared" si="10"/>
        <v>0</v>
      </c>
      <c r="O14" s="131">
        <f t="shared" si="10"/>
        <v>0</v>
      </c>
      <c r="P14" s="131">
        <f t="shared" si="10"/>
        <v>0</v>
      </c>
      <c r="Q14" s="131">
        <f t="shared" si="10"/>
        <v>20.000000000000007</v>
      </c>
      <c r="R14" s="131">
        <f t="shared" si="10"/>
        <v>20.000000000000007</v>
      </c>
      <c r="S14" s="131">
        <f t="shared" si="10"/>
        <v>20.000000000000007</v>
      </c>
      <c r="T14" s="131">
        <f t="shared" si="10"/>
        <v>20.000000000000007</v>
      </c>
      <c r="U14" s="131">
        <f t="shared" si="10"/>
        <v>40.000000000000014</v>
      </c>
      <c r="V14" s="131">
        <f t="shared" si="10"/>
        <v>75.00000000000006</v>
      </c>
      <c r="W14" s="131">
        <f t="shared" si="11"/>
        <v>80.00000000000003</v>
      </c>
      <c r="X14" s="131">
        <f t="shared" si="11"/>
        <v>90</v>
      </c>
      <c r="Y14" s="131">
        <f t="shared" si="11"/>
        <v>90</v>
      </c>
      <c r="Z14" s="131">
        <f t="shared" si="11"/>
        <v>90</v>
      </c>
      <c r="AA14" s="131">
        <f t="shared" si="11"/>
        <v>110.00000000000001</v>
      </c>
      <c r="AB14" s="131">
        <f t="shared" si="11"/>
        <v>135</v>
      </c>
      <c r="AC14" s="131">
        <f t="shared" si="11"/>
        <v>135</v>
      </c>
      <c r="AD14" s="131">
        <f t="shared" si="11"/>
        <v>135</v>
      </c>
      <c r="AE14" s="131">
        <f t="shared" si="11"/>
        <v>135</v>
      </c>
      <c r="AF14" s="131">
        <f t="shared" si="11"/>
        <v>155</v>
      </c>
      <c r="AG14" s="131">
        <f t="shared" si="12"/>
        <v>170.00000000000003</v>
      </c>
      <c r="AH14" s="131">
        <f t="shared" si="12"/>
        <v>180</v>
      </c>
      <c r="AI14" s="131">
        <f t="shared" si="12"/>
        <v>189.99999999999997</v>
      </c>
      <c r="AJ14" s="131">
        <f t="shared" si="12"/>
        <v>199.99999999999994</v>
      </c>
      <c r="AK14" s="131">
        <f t="shared" si="12"/>
        <v>199.99999999999994</v>
      </c>
      <c r="AL14" s="131">
        <f t="shared" si="12"/>
        <v>199.99999999999994</v>
      </c>
      <c r="AM14" s="131">
        <f t="shared" si="12"/>
        <v>209.9999999999999</v>
      </c>
      <c r="AN14" s="131">
        <f t="shared" si="12"/>
        <v>209.9999999999999</v>
      </c>
      <c r="AO14" s="131">
        <f t="shared" si="12"/>
        <v>209.9999999999999</v>
      </c>
      <c r="AP14" s="131">
        <f t="shared" si="12"/>
        <v>209.9999999999999</v>
      </c>
      <c r="AQ14" s="131">
        <f t="shared" si="13"/>
        <v>209.9999999999999</v>
      </c>
      <c r="AR14" s="131">
        <f t="shared" si="13"/>
        <v>209.9999999999999</v>
      </c>
      <c r="AS14" s="131">
        <f t="shared" si="13"/>
        <v>209.9999999999999</v>
      </c>
      <c r="AT14" s="131">
        <f t="shared" si="13"/>
        <v>209.9999999999999</v>
      </c>
      <c r="AU14" s="131">
        <f t="shared" si="13"/>
        <v>209.9999999999999</v>
      </c>
      <c r="AV14" s="131">
        <f t="shared" si="13"/>
        <v>209.9999999999999</v>
      </c>
      <c r="AW14" s="131">
        <f t="shared" si="13"/>
        <v>254.9999999999999</v>
      </c>
      <c r="AX14" s="131">
        <f t="shared" si="13"/>
        <v>254.9999999999999</v>
      </c>
      <c r="AY14" s="131">
        <f t="shared" si="13"/>
        <v>274.99999999999983</v>
      </c>
      <c r="AZ14" s="131">
        <f t="shared" si="13"/>
        <v>299.9999999999997</v>
      </c>
      <c r="BA14" s="131">
        <f t="shared" si="14"/>
        <v>339.9999999999998</v>
      </c>
      <c r="BB14" s="131">
        <f t="shared" si="14"/>
        <v>344.9999999999997</v>
      </c>
      <c r="BC14" s="131">
        <f t="shared" si="14"/>
        <v>344.9999999999997</v>
      </c>
      <c r="BD14" s="131">
        <f t="shared" si="14"/>
        <v>344.9999999999997</v>
      </c>
      <c r="BE14" s="131">
        <f t="shared" si="14"/>
        <v>344.9999999999997</v>
      </c>
      <c r="BF14" s="131">
        <f t="shared" si="14"/>
        <v>364.99999999999966</v>
      </c>
      <c r="BG14" s="131">
        <f t="shared" si="14"/>
        <v>364.99999999999966</v>
      </c>
      <c r="BH14" s="131">
        <f t="shared" si="14"/>
        <v>364.99999999999966</v>
      </c>
      <c r="BI14" s="131">
        <f t="shared" si="14"/>
        <v>364.99999999999966</v>
      </c>
      <c r="BJ14" s="131">
        <f t="shared" si="14"/>
        <v>364.99999999999966</v>
      </c>
      <c r="BK14" s="131">
        <f t="shared" si="14"/>
        <v>364.99999999999966</v>
      </c>
      <c r="BL14" s="131">
        <f t="shared" si="14"/>
        <v>384.9999999999996</v>
      </c>
      <c r="BM14" s="131">
        <f t="shared" si="14"/>
        <v>384.9999999999996</v>
      </c>
    </row>
    <row r="15" spans="1:65" ht="12.75">
      <c r="A15">
        <f t="shared" si="8"/>
        <v>13</v>
      </c>
      <c r="B15" s="130">
        <v>0.375</v>
      </c>
      <c r="C15" s="131">
        <f t="shared" si="9"/>
        <v>-29.99999999999997</v>
      </c>
      <c r="D15" s="131">
        <f t="shared" si="9"/>
        <v>-29.99999999999997</v>
      </c>
      <c r="E15" s="131">
        <f t="shared" si="9"/>
        <v>-29.99999999999997</v>
      </c>
      <c r="F15" s="131">
        <f t="shared" si="9"/>
        <v>-29.99999999999997</v>
      </c>
      <c r="G15" s="131">
        <f t="shared" si="9"/>
        <v>-29.99999999999997</v>
      </c>
      <c r="H15" s="131">
        <f t="shared" si="9"/>
        <v>-29.99999999999997</v>
      </c>
      <c r="I15" s="131">
        <f t="shared" si="9"/>
        <v>-29.99999999999997</v>
      </c>
      <c r="J15" s="131">
        <f t="shared" si="9"/>
        <v>-29.99999999999997</v>
      </c>
      <c r="K15" s="131">
        <f t="shared" si="9"/>
        <v>-29.99999999999997</v>
      </c>
      <c r="L15" s="131">
        <f t="shared" si="9"/>
        <v>-29.99999999999997</v>
      </c>
      <c r="M15" s="131">
        <f t="shared" si="10"/>
        <v>0</v>
      </c>
      <c r="N15" s="131">
        <f t="shared" si="10"/>
        <v>0</v>
      </c>
      <c r="O15" s="131">
        <f t="shared" si="10"/>
        <v>0</v>
      </c>
      <c r="P15" s="131">
        <f t="shared" si="10"/>
        <v>0</v>
      </c>
      <c r="Q15" s="131">
        <f t="shared" si="10"/>
        <v>20.000000000000007</v>
      </c>
      <c r="R15" s="131">
        <f t="shared" si="10"/>
        <v>20.000000000000007</v>
      </c>
      <c r="S15" s="131">
        <f t="shared" si="10"/>
        <v>20.000000000000007</v>
      </c>
      <c r="T15" s="131">
        <f t="shared" si="10"/>
        <v>20.000000000000007</v>
      </c>
      <c r="U15" s="131">
        <f t="shared" si="10"/>
        <v>40.000000000000014</v>
      </c>
      <c r="V15" s="131">
        <f t="shared" si="10"/>
        <v>75.00000000000006</v>
      </c>
      <c r="W15" s="131">
        <f t="shared" si="11"/>
        <v>80.00000000000003</v>
      </c>
      <c r="X15" s="131">
        <f t="shared" si="11"/>
        <v>90</v>
      </c>
      <c r="Y15" s="131">
        <f t="shared" si="11"/>
        <v>90</v>
      </c>
      <c r="Z15" s="131">
        <f t="shared" si="11"/>
        <v>90</v>
      </c>
      <c r="AA15" s="131">
        <f t="shared" si="11"/>
        <v>110.00000000000001</v>
      </c>
      <c r="AB15" s="131">
        <f t="shared" si="11"/>
        <v>135</v>
      </c>
      <c r="AC15" s="131">
        <f t="shared" si="11"/>
        <v>135</v>
      </c>
      <c r="AD15" s="131">
        <f t="shared" si="11"/>
        <v>135</v>
      </c>
      <c r="AE15" s="131">
        <f t="shared" si="11"/>
        <v>135</v>
      </c>
      <c r="AF15" s="131">
        <f t="shared" si="11"/>
        <v>155</v>
      </c>
      <c r="AG15" s="131">
        <f t="shared" si="12"/>
        <v>170.00000000000003</v>
      </c>
      <c r="AH15" s="131">
        <f t="shared" si="12"/>
        <v>180</v>
      </c>
      <c r="AI15" s="131">
        <f t="shared" si="12"/>
        <v>189.99999999999997</v>
      </c>
      <c r="AJ15" s="131">
        <f t="shared" si="12"/>
        <v>199.99999999999994</v>
      </c>
      <c r="AK15" s="131">
        <f t="shared" si="12"/>
        <v>199.99999999999994</v>
      </c>
      <c r="AL15" s="131">
        <f t="shared" si="12"/>
        <v>199.99999999999994</v>
      </c>
      <c r="AM15" s="131">
        <f t="shared" si="12"/>
        <v>209.9999999999999</v>
      </c>
      <c r="AN15" s="131">
        <f t="shared" si="12"/>
        <v>209.9999999999999</v>
      </c>
      <c r="AO15" s="131">
        <f t="shared" si="12"/>
        <v>209.9999999999999</v>
      </c>
      <c r="AP15" s="131">
        <f t="shared" si="12"/>
        <v>209.9999999999999</v>
      </c>
      <c r="AQ15" s="131">
        <f t="shared" si="13"/>
        <v>209.9999999999999</v>
      </c>
      <c r="AR15" s="131">
        <f t="shared" si="13"/>
        <v>209.9999999999999</v>
      </c>
      <c r="AS15" s="131">
        <f t="shared" si="13"/>
        <v>209.9999999999999</v>
      </c>
      <c r="AT15" s="131">
        <f t="shared" si="13"/>
        <v>209.9999999999999</v>
      </c>
      <c r="AU15" s="131">
        <f t="shared" si="13"/>
        <v>209.9999999999999</v>
      </c>
      <c r="AV15" s="131">
        <f t="shared" si="13"/>
        <v>209.9999999999999</v>
      </c>
      <c r="AW15" s="131">
        <f t="shared" si="13"/>
        <v>254.9999999999999</v>
      </c>
      <c r="AX15" s="131">
        <f t="shared" si="13"/>
        <v>254.9999999999999</v>
      </c>
      <c r="AY15" s="131">
        <f t="shared" si="13"/>
        <v>274.99999999999983</v>
      </c>
      <c r="AZ15" s="131">
        <f t="shared" si="13"/>
        <v>299.9999999999997</v>
      </c>
      <c r="BA15" s="131">
        <f t="shared" si="14"/>
        <v>339.9999999999998</v>
      </c>
      <c r="BB15" s="131">
        <f t="shared" si="14"/>
        <v>344.9999999999997</v>
      </c>
      <c r="BC15" s="131">
        <f t="shared" si="14"/>
        <v>344.9999999999997</v>
      </c>
      <c r="BD15" s="131">
        <f t="shared" si="14"/>
        <v>344.9999999999997</v>
      </c>
      <c r="BE15" s="131">
        <f t="shared" si="14"/>
        <v>344.9999999999997</v>
      </c>
      <c r="BF15" s="131">
        <f t="shared" si="14"/>
        <v>364.99999999999966</v>
      </c>
      <c r="BG15" s="131">
        <f t="shared" si="14"/>
        <v>364.99999999999966</v>
      </c>
      <c r="BH15" s="131">
        <f t="shared" si="14"/>
        <v>364.99999999999966</v>
      </c>
      <c r="BI15" s="131">
        <f t="shared" si="14"/>
        <v>364.99999999999966</v>
      </c>
      <c r="BJ15" s="131">
        <f t="shared" si="14"/>
        <v>364.99999999999966</v>
      </c>
      <c r="BK15" s="131">
        <f t="shared" si="14"/>
        <v>364.99999999999966</v>
      </c>
      <c r="BL15" s="131">
        <f t="shared" si="14"/>
        <v>384.9999999999996</v>
      </c>
      <c r="BM15" s="131">
        <f t="shared" si="14"/>
        <v>384.9999999999996</v>
      </c>
    </row>
    <row r="16" spans="1:65" ht="12.75">
      <c r="A16">
        <f t="shared" si="8"/>
        <v>14</v>
      </c>
      <c r="B16" s="130">
        <v>0.375</v>
      </c>
      <c r="C16" s="131">
        <f t="shared" si="9"/>
        <v>-29.99999999999997</v>
      </c>
      <c r="D16" s="131">
        <f t="shared" si="9"/>
        <v>-29.99999999999997</v>
      </c>
      <c r="E16" s="131">
        <f t="shared" si="9"/>
        <v>-29.99999999999997</v>
      </c>
      <c r="F16" s="131">
        <f t="shared" si="9"/>
        <v>-29.99999999999997</v>
      </c>
      <c r="G16" s="131">
        <f t="shared" si="9"/>
        <v>-29.99999999999997</v>
      </c>
      <c r="H16" s="131">
        <f t="shared" si="9"/>
        <v>-29.99999999999997</v>
      </c>
      <c r="I16" s="131">
        <f t="shared" si="9"/>
        <v>-29.99999999999997</v>
      </c>
      <c r="J16" s="131">
        <f t="shared" si="9"/>
        <v>-29.99999999999997</v>
      </c>
      <c r="K16" s="131">
        <f t="shared" si="9"/>
        <v>-29.99999999999997</v>
      </c>
      <c r="L16" s="131">
        <f t="shared" si="9"/>
        <v>-29.99999999999997</v>
      </c>
      <c r="M16" s="131">
        <f t="shared" si="10"/>
        <v>0</v>
      </c>
      <c r="N16" s="131">
        <f t="shared" si="10"/>
        <v>0</v>
      </c>
      <c r="O16" s="131">
        <f t="shared" si="10"/>
        <v>0</v>
      </c>
      <c r="P16" s="131">
        <f t="shared" si="10"/>
        <v>0</v>
      </c>
      <c r="Q16" s="131">
        <f t="shared" si="10"/>
        <v>20.000000000000007</v>
      </c>
      <c r="R16" s="131">
        <f t="shared" si="10"/>
        <v>20.000000000000007</v>
      </c>
      <c r="S16" s="131">
        <f t="shared" si="10"/>
        <v>20.000000000000007</v>
      </c>
      <c r="T16" s="131">
        <f t="shared" si="10"/>
        <v>20.000000000000007</v>
      </c>
      <c r="U16" s="131">
        <f t="shared" si="10"/>
        <v>40.000000000000014</v>
      </c>
      <c r="V16" s="131">
        <f t="shared" si="10"/>
        <v>75.00000000000006</v>
      </c>
      <c r="W16" s="131">
        <f t="shared" si="11"/>
        <v>80.00000000000003</v>
      </c>
      <c r="X16" s="131">
        <f t="shared" si="11"/>
        <v>90</v>
      </c>
      <c r="Y16" s="131">
        <f t="shared" si="11"/>
        <v>90</v>
      </c>
      <c r="Z16" s="131">
        <f t="shared" si="11"/>
        <v>90</v>
      </c>
      <c r="AA16" s="131">
        <f t="shared" si="11"/>
        <v>110.00000000000001</v>
      </c>
      <c r="AB16" s="131">
        <f t="shared" si="11"/>
        <v>135</v>
      </c>
      <c r="AC16" s="131">
        <f t="shared" si="11"/>
        <v>135</v>
      </c>
      <c r="AD16" s="131">
        <f t="shared" si="11"/>
        <v>135</v>
      </c>
      <c r="AE16" s="131">
        <f t="shared" si="11"/>
        <v>135</v>
      </c>
      <c r="AF16" s="131">
        <f t="shared" si="11"/>
        <v>155</v>
      </c>
      <c r="AG16" s="131">
        <f t="shared" si="12"/>
        <v>170.00000000000003</v>
      </c>
      <c r="AH16" s="131">
        <f t="shared" si="12"/>
        <v>180</v>
      </c>
      <c r="AI16" s="131">
        <f t="shared" si="12"/>
        <v>189.99999999999997</v>
      </c>
      <c r="AJ16" s="131">
        <f t="shared" si="12"/>
        <v>199.99999999999994</v>
      </c>
      <c r="AK16" s="131">
        <f t="shared" si="12"/>
        <v>199.99999999999994</v>
      </c>
      <c r="AL16" s="131">
        <f t="shared" si="12"/>
        <v>199.99999999999994</v>
      </c>
      <c r="AM16" s="131">
        <f t="shared" si="12"/>
        <v>209.9999999999999</v>
      </c>
      <c r="AN16" s="131">
        <f t="shared" si="12"/>
        <v>209.9999999999999</v>
      </c>
      <c r="AO16" s="131">
        <f t="shared" si="12"/>
        <v>209.9999999999999</v>
      </c>
      <c r="AP16" s="131">
        <f t="shared" si="12"/>
        <v>209.9999999999999</v>
      </c>
      <c r="AQ16" s="131">
        <f t="shared" si="13"/>
        <v>209.9999999999999</v>
      </c>
      <c r="AR16" s="131">
        <f t="shared" si="13"/>
        <v>209.9999999999999</v>
      </c>
      <c r="AS16" s="131">
        <f t="shared" si="13"/>
        <v>209.9999999999999</v>
      </c>
      <c r="AT16" s="131">
        <f t="shared" si="13"/>
        <v>209.9999999999999</v>
      </c>
      <c r="AU16" s="131">
        <f t="shared" si="13"/>
        <v>209.9999999999999</v>
      </c>
      <c r="AV16" s="131">
        <f t="shared" si="13"/>
        <v>209.9999999999999</v>
      </c>
      <c r="AW16" s="131">
        <f t="shared" si="13"/>
        <v>254.9999999999999</v>
      </c>
      <c r="AX16" s="131">
        <f t="shared" si="13"/>
        <v>254.9999999999999</v>
      </c>
      <c r="AY16" s="131">
        <f t="shared" si="13"/>
        <v>274.99999999999983</v>
      </c>
      <c r="AZ16" s="131">
        <f t="shared" si="13"/>
        <v>299.9999999999997</v>
      </c>
      <c r="BA16" s="131">
        <f t="shared" si="14"/>
        <v>339.9999999999998</v>
      </c>
      <c r="BB16" s="131">
        <f t="shared" si="14"/>
        <v>344.9999999999997</v>
      </c>
      <c r="BC16" s="131">
        <f t="shared" si="14"/>
        <v>344.9999999999997</v>
      </c>
      <c r="BD16" s="131">
        <f t="shared" si="14"/>
        <v>344.9999999999997</v>
      </c>
      <c r="BE16" s="131">
        <f t="shared" si="14"/>
        <v>344.9999999999997</v>
      </c>
      <c r="BF16" s="131">
        <f t="shared" si="14"/>
        <v>364.99999999999966</v>
      </c>
      <c r="BG16" s="131">
        <f t="shared" si="14"/>
        <v>364.99999999999966</v>
      </c>
      <c r="BH16" s="131">
        <f t="shared" si="14"/>
        <v>364.99999999999966</v>
      </c>
      <c r="BI16" s="131">
        <f t="shared" si="14"/>
        <v>364.99999999999966</v>
      </c>
      <c r="BJ16" s="131">
        <f t="shared" si="14"/>
        <v>364.99999999999966</v>
      </c>
      <c r="BK16" s="131">
        <f t="shared" si="14"/>
        <v>364.99999999999966</v>
      </c>
      <c r="BL16" s="131">
        <f t="shared" si="14"/>
        <v>384.9999999999996</v>
      </c>
      <c r="BM16" s="131">
        <f t="shared" si="14"/>
        <v>384.9999999999996</v>
      </c>
    </row>
    <row r="17" spans="1:65" ht="12.75">
      <c r="A17">
        <f t="shared" si="8"/>
        <v>15</v>
      </c>
      <c r="B17" s="130">
        <v>0.3888888888888889</v>
      </c>
      <c r="C17" s="131">
        <f t="shared" si="9"/>
        <v>-49.999999999999986</v>
      </c>
      <c r="D17" s="131">
        <f t="shared" si="9"/>
        <v>-49.999999999999986</v>
      </c>
      <c r="E17" s="131">
        <f t="shared" si="9"/>
        <v>-49.999999999999986</v>
      </c>
      <c r="F17" s="131">
        <f t="shared" si="9"/>
        <v>-49.999999999999986</v>
      </c>
      <c r="G17" s="131">
        <f t="shared" si="9"/>
        <v>-49.999999999999986</v>
      </c>
      <c r="H17" s="131">
        <f t="shared" si="9"/>
        <v>-49.999999999999986</v>
      </c>
      <c r="I17" s="131">
        <f t="shared" si="9"/>
        <v>-49.999999999999986</v>
      </c>
      <c r="J17" s="131">
        <f t="shared" si="9"/>
        <v>-49.999999999999986</v>
      </c>
      <c r="K17" s="131">
        <f t="shared" si="9"/>
        <v>-49.999999999999986</v>
      </c>
      <c r="L17" s="131">
        <f t="shared" si="9"/>
        <v>-49.999999999999986</v>
      </c>
      <c r="M17" s="131">
        <f t="shared" si="10"/>
        <v>-20.000000000000007</v>
      </c>
      <c r="N17" s="131">
        <f t="shared" si="10"/>
        <v>-20.000000000000007</v>
      </c>
      <c r="O17" s="131">
        <f t="shared" si="10"/>
        <v>-20.000000000000007</v>
      </c>
      <c r="P17" s="131">
        <f t="shared" si="10"/>
        <v>-20.000000000000007</v>
      </c>
      <c r="Q17" s="131">
        <f t="shared" si="10"/>
        <v>0</v>
      </c>
      <c r="R17" s="131">
        <f t="shared" si="10"/>
        <v>0</v>
      </c>
      <c r="S17" s="131">
        <f t="shared" si="10"/>
        <v>0</v>
      </c>
      <c r="T17" s="131">
        <f t="shared" si="10"/>
        <v>0</v>
      </c>
      <c r="U17" s="131">
        <f t="shared" si="10"/>
        <v>20.000000000000007</v>
      </c>
      <c r="V17" s="131">
        <f t="shared" si="10"/>
        <v>55.00000000000004</v>
      </c>
      <c r="W17" s="131">
        <f t="shared" si="11"/>
        <v>60.00000000000003</v>
      </c>
      <c r="X17" s="131">
        <f t="shared" si="11"/>
        <v>69.99999999999999</v>
      </c>
      <c r="Y17" s="131">
        <f t="shared" si="11"/>
        <v>69.99999999999999</v>
      </c>
      <c r="Z17" s="131">
        <f t="shared" si="11"/>
        <v>69.99999999999999</v>
      </c>
      <c r="AA17" s="131">
        <f t="shared" si="11"/>
        <v>90</v>
      </c>
      <c r="AB17" s="131">
        <f t="shared" si="11"/>
        <v>114.99999999999999</v>
      </c>
      <c r="AC17" s="131">
        <f t="shared" si="11"/>
        <v>114.99999999999999</v>
      </c>
      <c r="AD17" s="131">
        <f t="shared" si="11"/>
        <v>114.99999999999999</v>
      </c>
      <c r="AE17" s="131">
        <f t="shared" si="11"/>
        <v>114.99999999999999</v>
      </c>
      <c r="AF17" s="131">
        <f t="shared" si="11"/>
        <v>135</v>
      </c>
      <c r="AG17" s="131">
        <f t="shared" si="12"/>
        <v>150.00000000000003</v>
      </c>
      <c r="AH17" s="131">
        <f t="shared" si="12"/>
        <v>160</v>
      </c>
      <c r="AI17" s="131">
        <f t="shared" si="12"/>
        <v>169.99999999999994</v>
      </c>
      <c r="AJ17" s="131">
        <f t="shared" si="12"/>
        <v>179.99999999999991</v>
      </c>
      <c r="AK17" s="131">
        <f t="shared" si="12"/>
        <v>179.99999999999991</v>
      </c>
      <c r="AL17" s="131">
        <f t="shared" si="12"/>
        <v>179.99999999999991</v>
      </c>
      <c r="AM17" s="131">
        <f t="shared" si="12"/>
        <v>189.9999999999999</v>
      </c>
      <c r="AN17" s="131">
        <f t="shared" si="12"/>
        <v>189.9999999999999</v>
      </c>
      <c r="AO17" s="131">
        <f t="shared" si="12"/>
        <v>189.9999999999999</v>
      </c>
      <c r="AP17" s="131">
        <f t="shared" si="12"/>
        <v>189.9999999999999</v>
      </c>
      <c r="AQ17" s="131">
        <f t="shared" si="13"/>
        <v>189.9999999999999</v>
      </c>
      <c r="AR17" s="131">
        <f t="shared" si="13"/>
        <v>189.9999999999999</v>
      </c>
      <c r="AS17" s="131">
        <f t="shared" si="13"/>
        <v>189.9999999999999</v>
      </c>
      <c r="AT17" s="131">
        <f t="shared" si="13"/>
        <v>189.9999999999999</v>
      </c>
      <c r="AU17" s="131">
        <f t="shared" si="13"/>
        <v>189.9999999999999</v>
      </c>
      <c r="AV17" s="131">
        <f t="shared" si="13"/>
        <v>189.9999999999999</v>
      </c>
      <c r="AW17" s="131">
        <f t="shared" si="13"/>
        <v>234.9999999999999</v>
      </c>
      <c r="AX17" s="131">
        <f t="shared" si="13"/>
        <v>234.9999999999999</v>
      </c>
      <c r="AY17" s="131">
        <f t="shared" si="13"/>
        <v>254.9999999999998</v>
      </c>
      <c r="AZ17" s="131">
        <f t="shared" si="13"/>
        <v>279.9999999999997</v>
      </c>
      <c r="BA17" s="131">
        <f t="shared" si="14"/>
        <v>319.9999999999997</v>
      </c>
      <c r="BB17" s="131">
        <f t="shared" si="14"/>
        <v>324.9999999999997</v>
      </c>
      <c r="BC17" s="131">
        <f t="shared" si="14"/>
        <v>324.9999999999997</v>
      </c>
      <c r="BD17" s="131">
        <f t="shared" si="14"/>
        <v>324.9999999999997</v>
      </c>
      <c r="BE17" s="131">
        <f t="shared" si="14"/>
        <v>324.9999999999997</v>
      </c>
      <c r="BF17" s="131">
        <f t="shared" si="14"/>
        <v>344.99999999999966</v>
      </c>
      <c r="BG17" s="131">
        <f t="shared" si="14"/>
        <v>344.99999999999966</v>
      </c>
      <c r="BH17" s="131">
        <f t="shared" si="14"/>
        <v>344.99999999999966</v>
      </c>
      <c r="BI17" s="131">
        <f t="shared" si="14"/>
        <v>344.99999999999966</v>
      </c>
      <c r="BJ17" s="131">
        <f t="shared" si="14"/>
        <v>344.99999999999966</v>
      </c>
      <c r="BK17" s="131">
        <f t="shared" si="14"/>
        <v>344.99999999999966</v>
      </c>
      <c r="BL17" s="131">
        <f t="shared" si="14"/>
        <v>364.9999999999996</v>
      </c>
      <c r="BM17" s="131">
        <f t="shared" si="14"/>
        <v>364.9999999999996</v>
      </c>
    </row>
    <row r="18" spans="1:65" ht="12.75">
      <c r="A18">
        <f t="shared" si="8"/>
        <v>16</v>
      </c>
      <c r="B18" s="130">
        <v>0.3888888888888889</v>
      </c>
      <c r="C18" s="131">
        <f t="shared" si="9"/>
        <v>-49.999999999999986</v>
      </c>
      <c r="D18" s="131">
        <f t="shared" si="9"/>
        <v>-49.999999999999986</v>
      </c>
      <c r="E18" s="131">
        <f t="shared" si="9"/>
        <v>-49.999999999999986</v>
      </c>
      <c r="F18" s="131">
        <f t="shared" si="9"/>
        <v>-49.999999999999986</v>
      </c>
      <c r="G18" s="131">
        <f t="shared" si="9"/>
        <v>-49.999999999999986</v>
      </c>
      <c r="H18" s="131">
        <f t="shared" si="9"/>
        <v>-49.999999999999986</v>
      </c>
      <c r="I18" s="131">
        <f t="shared" si="9"/>
        <v>-49.999999999999986</v>
      </c>
      <c r="J18" s="131">
        <f t="shared" si="9"/>
        <v>-49.999999999999986</v>
      </c>
      <c r="K18" s="131">
        <f t="shared" si="9"/>
        <v>-49.999999999999986</v>
      </c>
      <c r="L18" s="131">
        <f t="shared" si="9"/>
        <v>-49.999999999999986</v>
      </c>
      <c r="M18" s="131">
        <f t="shared" si="10"/>
        <v>-20.000000000000007</v>
      </c>
      <c r="N18" s="131">
        <f t="shared" si="10"/>
        <v>-20.000000000000007</v>
      </c>
      <c r="O18" s="131">
        <f t="shared" si="10"/>
        <v>-20.000000000000007</v>
      </c>
      <c r="P18" s="131">
        <f t="shared" si="10"/>
        <v>-20.000000000000007</v>
      </c>
      <c r="Q18" s="131">
        <f t="shared" si="10"/>
        <v>0</v>
      </c>
      <c r="R18" s="131">
        <f t="shared" si="10"/>
        <v>0</v>
      </c>
      <c r="S18" s="131">
        <f t="shared" si="10"/>
        <v>0</v>
      </c>
      <c r="T18" s="131">
        <f t="shared" si="10"/>
        <v>0</v>
      </c>
      <c r="U18" s="131">
        <f t="shared" si="10"/>
        <v>20.000000000000007</v>
      </c>
      <c r="V18" s="131">
        <f t="shared" si="10"/>
        <v>55.00000000000004</v>
      </c>
      <c r="W18" s="131">
        <f t="shared" si="11"/>
        <v>60.00000000000003</v>
      </c>
      <c r="X18" s="131">
        <f t="shared" si="11"/>
        <v>69.99999999999999</v>
      </c>
      <c r="Y18" s="131">
        <f t="shared" si="11"/>
        <v>69.99999999999999</v>
      </c>
      <c r="Z18" s="131">
        <f t="shared" si="11"/>
        <v>69.99999999999999</v>
      </c>
      <c r="AA18" s="131">
        <f t="shared" si="11"/>
        <v>90</v>
      </c>
      <c r="AB18" s="131">
        <f t="shared" si="11"/>
        <v>114.99999999999999</v>
      </c>
      <c r="AC18" s="131">
        <f t="shared" si="11"/>
        <v>114.99999999999999</v>
      </c>
      <c r="AD18" s="131">
        <f t="shared" si="11"/>
        <v>114.99999999999999</v>
      </c>
      <c r="AE18" s="131">
        <f t="shared" si="11"/>
        <v>114.99999999999999</v>
      </c>
      <c r="AF18" s="131">
        <f t="shared" si="11"/>
        <v>135</v>
      </c>
      <c r="AG18" s="131">
        <f t="shared" si="12"/>
        <v>150.00000000000003</v>
      </c>
      <c r="AH18" s="131">
        <f t="shared" si="12"/>
        <v>160</v>
      </c>
      <c r="AI18" s="131">
        <f t="shared" si="12"/>
        <v>169.99999999999994</v>
      </c>
      <c r="AJ18" s="131">
        <f t="shared" si="12"/>
        <v>179.99999999999991</v>
      </c>
      <c r="AK18" s="131">
        <f t="shared" si="12"/>
        <v>179.99999999999991</v>
      </c>
      <c r="AL18" s="131">
        <f t="shared" si="12"/>
        <v>179.99999999999991</v>
      </c>
      <c r="AM18" s="131">
        <f t="shared" si="12"/>
        <v>189.9999999999999</v>
      </c>
      <c r="AN18" s="131">
        <f t="shared" si="12"/>
        <v>189.9999999999999</v>
      </c>
      <c r="AO18" s="131">
        <f t="shared" si="12"/>
        <v>189.9999999999999</v>
      </c>
      <c r="AP18" s="131">
        <f t="shared" si="12"/>
        <v>189.9999999999999</v>
      </c>
      <c r="AQ18" s="131">
        <f t="shared" si="13"/>
        <v>189.9999999999999</v>
      </c>
      <c r="AR18" s="131">
        <f t="shared" si="13"/>
        <v>189.9999999999999</v>
      </c>
      <c r="AS18" s="131">
        <f t="shared" si="13"/>
        <v>189.9999999999999</v>
      </c>
      <c r="AT18" s="131">
        <f t="shared" si="13"/>
        <v>189.9999999999999</v>
      </c>
      <c r="AU18" s="131">
        <f t="shared" si="13"/>
        <v>189.9999999999999</v>
      </c>
      <c r="AV18" s="131">
        <f t="shared" si="13"/>
        <v>189.9999999999999</v>
      </c>
      <c r="AW18" s="131">
        <f t="shared" si="13"/>
        <v>234.9999999999999</v>
      </c>
      <c r="AX18" s="131">
        <f t="shared" si="13"/>
        <v>234.9999999999999</v>
      </c>
      <c r="AY18" s="131">
        <f t="shared" si="13"/>
        <v>254.9999999999998</v>
      </c>
      <c r="AZ18" s="131">
        <f t="shared" si="13"/>
        <v>279.9999999999997</v>
      </c>
      <c r="BA18" s="131">
        <f t="shared" si="14"/>
        <v>319.9999999999997</v>
      </c>
      <c r="BB18" s="131">
        <f t="shared" si="14"/>
        <v>324.9999999999997</v>
      </c>
      <c r="BC18" s="131">
        <f t="shared" si="14"/>
        <v>324.9999999999997</v>
      </c>
      <c r="BD18" s="131">
        <f t="shared" si="14"/>
        <v>324.9999999999997</v>
      </c>
      <c r="BE18" s="131">
        <f t="shared" si="14"/>
        <v>324.9999999999997</v>
      </c>
      <c r="BF18" s="131">
        <f t="shared" si="14"/>
        <v>344.99999999999966</v>
      </c>
      <c r="BG18" s="131">
        <f t="shared" si="14"/>
        <v>344.99999999999966</v>
      </c>
      <c r="BH18" s="131">
        <f t="shared" si="14"/>
        <v>344.99999999999966</v>
      </c>
      <c r="BI18" s="131">
        <f t="shared" si="14"/>
        <v>344.99999999999966</v>
      </c>
      <c r="BJ18" s="131">
        <f t="shared" si="14"/>
        <v>344.99999999999966</v>
      </c>
      <c r="BK18" s="131">
        <f t="shared" si="14"/>
        <v>344.99999999999966</v>
      </c>
      <c r="BL18" s="131">
        <f t="shared" si="14"/>
        <v>364.9999999999996</v>
      </c>
      <c r="BM18" s="131">
        <f t="shared" si="14"/>
        <v>364.9999999999996</v>
      </c>
    </row>
    <row r="19" spans="1:65" ht="12.75">
      <c r="A19">
        <f t="shared" si="8"/>
        <v>17</v>
      </c>
      <c r="B19" s="130">
        <v>0.3888888888888889</v>
      </c>
      <c r="C19" s="131">
        <f t="shared" si="9"/>
        <v>-49.999999999999986</v>
      </c>
      <c r="D19" s="131">
        <f t="shared" si="9"/>
        <v>-49.999999999999986</v>
      </c>
      <c r="E19" s="131">
        <f t="shared" si="9"/>
        <v>-49.999999999999986</v>
      </c>
      <c r="F19" s="131">
        <f t="shared" si="9"/>
        <v>-49.999999999999986</v>
      </c>
      <c r="G19" s="131">
        <f t="shared" si="9"/>
        <v>-49.999999999999986</v>
      </c>
      <c r="H19" s="131">
        <f t="shared" si="9"/>
        <v>-49.999999999999986</v>
      </c>
      <c r="I19" s="131">
        <f t="shared" si="9"/>
        <v>-49.999999999999986</v>
      </c>
      <c r="J19" s="131">
        <f t="shared" si="9"/>
        <v>-49.999999999999986</v>
      </c>
      <c r="K19" s="131">
        <f t="shared" si="9"/>
        <v>-49.999999999999986</v>
      </c>
      <c r="L19" s="131">
        <f t="shared" si="9"/>
        <v>-49.999999999999986</v>
      </c>
      <c r="M19" s="131">
        <f t="shared" si="10"/>
        <v>-20.000000000000007</v>
      </c>
      <c r="N19" s="131">
        <f t="shared" si="10"/>
        <v>-20.000000000000007</v>
      </c>
      <c r="O19" s="131">
        <f t="shared" si="10"/>
        <v>-20.000000000000007</v>
      </c>
      <c r="P19" s="131">
        <f t="shared" si="10"/>
        <v>-20.000000000000007</v>
      </c>
      <c r="Q19" s="131">
        <f t="shared" si="10"/>
        <v>0</v>
      </c>
      <c r="R19" s="131">
        <f t="shared" si="10"/>
        <v>0</v>
      </c>
      <c r="S19" s="131">
        <f t="shared" si="10"/>
        <v>0</v>
      </c>
      <c r="T19" s="131">
        <f t="shared" si="10"/>
        <v>0</v>
      </c>
      <c r="U19" s="131">
        <f t="shared" si="10"/>
        <v>20.000000000000007</v>
      </c>
      <c r="V19" s="131">
        <f t="shared" si="10"/>
        <v>55.00000000000004</v>
      </c>
      <c r="W19" s="131">
        <f t="shared" si="11"/>
        <v>60.00000000000003</v>
      </c>
      <c r="X19" s="131">
        <f t="shared" si="11"/>
        <v>69.99999999999999</v>
      </c>
      <c r="Y19" s="131">
        <f t="shared" si="11"/>
        <v>69.99999999999999</v>
      </c>
      <c r="Z19" s="131">
        <f t="shared" si="11"/>
        <v>69.99999999999999</v>
      </c>
      <c r="AA19" s="131">
        <f t="shared" si="11"/>
        <v>90</v>
      </c>
      <c r="AB19" s="131">
        <f t="shared" si="11"/>
        <v>114.99999999999999</v>
      </c>
      <c r="AC19" s="131">
        <f t="shared" si="11"/>
        <v>114.99999999999999</v>
      </c>
      <c r="AD19" s="131">
        <f t="shared" si="11"/>
        <v>114.99999999999999</v>
      </c>
      <c r="AE19" s="131">
        <f t="shared" si="11"/>
        <v>114.99999999999999</v>
      </c>
      <c r="AF19" s="131">
        <f t="shared" si="11"/>
        <v>135</v>
      </c>
      <c r="AG19" s="131">
        <f t="shared" si="12"/>
        <v>150.00000000000003</v>
      </c>
      <c r="AH19" s="131">
        <f t="shared" si="12"/>
        <v>160</v>
      </c>
      <c r="AI19" s="131">
        <f t="shared" si="12"/>
        <v>169.99999999999994</v>
      </c>
      <c r="AJ19" s="131">
        <f t="shared" si="12"/>
        <v>179.99999999999991</v>
      </c>
      <c r="AK19" s="131">
        <f t="shared" si="12"/>
        <v>179.99999999999991</v>
      </c>
      <c r="AL19" s="131">
        <f t="shared" si="12"/>
        <v>179.99999999999991</v>
      </c>
      <c r="AM19" s="131">
        <f t="shared" si="12"/>
        <v>189.9999999999999</v>
      </c>
      <c r="AN19" s="131">
        <f t="shared" si="12"/>
        <v>189.9999999999999</v>
      </c>
      <c r="AO19" s="131">
        <f t="shared" si="12"/>
        <v>189.9999999999999</v>
      </c>
      <c r="AP19" s="131">
        <f t="shared" si="12"/>
        <v>189.9999999999999</v>
      </c>
      <c r="AQ19" s="131">
        <f t="shared" si="13"/>
        <v>189.9999999999999</v>
      </c>
      <c r="AR19" s="131">
        <f t="shared" si="13"/>
        <v>189.9999999999999</v>
      </c>
      <c r="AS19" s="131">
        <f t="shared" si="13"/>
        <v>189.9999999999999</v>
      </c>
      <c r="AT19" s="131">
        <f t="shared" si="13"/>
        <v>189.9999999999999</v>
      </c>
      <c r="AU19" s="131">
        <f t="shared" si="13"/>
        <v>189.9999999999999</v>
      </c>
      <c r="AV19" s="131">
        <f t="shared" si="13"/>
        <v>189.9999999999999</v>
      </c>
      <c r="AW19" s="131">
        <f t="shared" si="13"/>
        <v>234.9999999999999</v>
      </c>
      <c r="AX19" s="131">
        <f t="shared" si="13"/>
        <v>234.9999999999999</v>
      </c>
      <c r="AY19" s="131">
        <f t="shared" si="13"/>
        <v>254.9999999999998</v>
      </c>
      <c r="AZ19" s="131">
        <f t="shared" si="13"/>
        <v>279.9999999999997</v>
      </c>
      <c r="BA19" s="131">
        <f t="shared" si="14"/>
        <v>319.9999999999997</v>
      </c>
      <c r="BB19" s="131">
        <f t="shared" si="14"/>
        <v>324.9999999999997</v>
      </c>
      <c r="BC19" s="131">
        <f t="shared" si="14"/>
        <v>324.9999999999997</v>
      </c>
      <c r="BD19" s="131">
        <f t="shared" si="14"/>
        <v>324.9999999999997</v>
      </c>
      <c r="BE19" s="131">
        <f t="shared" si="14"/>
        <v>324.9999999999997</v>
      </c>
      <c r="BF19" s="131">
        <f t="shared" si="14"/>
        <v>344.99999999999966</v>
      </c>
      <c r="BG19" s="131">
        <f t="shared" si="14"/>
        <v>344.99999999999966</v>
      </c>
      <c r="BH19" s="131">
        <f t="shared" si="14"/>
        <v>344.99999999999966</v>
      </c>
      <c r="BI19" s="131">
        <f t="shared" si="14"/>
        <v>344.99999999999966</v>
      </c>
      <c r="BJ19" s="131">
        <f t="shared" si="14"/>
        <v>344.99999999999966</v>
      </c>
      <c r="BK19" s="131">
        <f t="shared" si="14"/>
        <v>344.99999999999966</v>
      </c>
      <c r="BL19" s="131">
        <f t="shared" si="14"/>
        <v>364.9999999999996</v>
      </c>
      <c r="BM19" s="131">
        <f t="shared" si="14"/>
        <v>364.9999999999996</v>
      </c>
    </row>
    <row r="20" spans="1:65" ht="12.75">
      <c r="A20">
        <f t="shared" si="8"/>
        <v>18</v>
      </c>
      <c r="B20" s="130">
        <v>0.3888888888888889</v>
      </c>
      <c r="C20" s="131">
        <f t="shared" si="9"/>
        <v>-49.999999999999986</v>
      </c>
      <c r="D20" s="131">
        <f t="shared" si="9"/>
        <v>-49.999999999999986</v>
      </c>
      <c r="E20" s="131">
        <f t="shared" si="9"/>
        <v>-49.999999999999986</v>
      </c>
      <c r="F20" s="131">
        <f t="shared" si="9"/>
        <v>-49.999999999999986</v>
      </c>
      <c r="G20" s="131">
        <f t="shared" si="9"/>
        <v>-49.999999999999986</v>
      </c>
      <c r="H20" s="131">
        <f t="shared" si="9"/>
        <v>-49.999999999999986</v>
      </c>
      <c r="I20" s="131">
        <f t="shared" si="9"/>
        <v>-49.999999999999986</v>
      </c>
      <c r="J20" s="131">
        <f t="shared" si="9"/>
        <v>-49.999999999999986</v>
      </c>
      <c r="K20" s="131">
        <f t="shared" si="9"/>
        <v>-49.999999999999986</v>
      </c>
      <c r="L20" s="131">
        <f t="shared" si="9"/>
        <v>-49.999999999999986</v>
      </c>
      <c r="M20" s="131">
        <f t="shared" si="10"/>
        <v>-20.000000000000007</v>
      </c>
      <c r="N20" s="131">
        <f t="shared" si="10"/>
        <v>-20.000000000000007</v>
      </c>
      <c r="O20" s="131">
        <f t="shared" si="10"/>
        <v>-20.000000000000007</v>
      </c>
      <c r="P20" s="131">
        <f t="shared" si="10"/>
        <v>-20.000000000000007</v>
      </c>
      <c r="Q20" s="131">
        <f t="shared" si="10"/>
        <v>0</v>
      </c>
      <c r="R20" s="131">
        <f t="shared" si="10"/>
        <v>0</v>
      </c>
      <c r="S20" s="131">
        <f t="shared" si="10"/>
        <v>0</v>
      </c>
      <c r="T20" s="131">
        <f t="shared" si="10"/>
        <v>0</v>
      </c>
      <c r="U20" s="131">
        <f t="shared" si="10"/>
        <v>20.000000000000007</v>
      </c>
      <c r="V20" s="131">
        <f t="shared" si="10"/>
        <v>55.00000000000004</v>
      </c>
      <c r="W20" s="131">
        <f t="shared" si="11"/>
        <v>60.00000000000003</v>
      </c>
      <c r="X20" s="131">
        <f t="shared" si="11"/>
        <v>69.99999999999999</v>
      </c>
      <c r="Y20" s="131">
        <f t="shared" si="11"/>
        <v>69.99999999999999</v>
      </c>
      <c r="Z20" s="131">
        <f t="shared" si="11"/>
        <v>69.99999999999999</v>
      </c>
      <c r="AA20" s="131">
        <f t="shared" si="11"/>
        <v>90</v>
      </c>
      <c r="AB20" s="131">
        <f t="shared" si="11"/>
        <v>114.99999999999999</v>
      </c>
      <c r="AC20" s="131">
        <f t="shared" si="11"/>
        <v>114.99999999999999</v>
      </c>
      <c r="AD20" s="131">
        <f t="shared" si="11"/>
        <v>114.99999999999999</v>
      </c>
      <c r="AE20" s="131">
        <f t="shared" si="11"/>
        <v>114.99999999999999</v>
      </c>
      <c r="AF20" s="131">
        <f t="shared" si="11"/>
        <v>135</v>
      </c>
      <c r="AG20" s="131">
        <f t="shared" si="12"/>
        <v>150.00000000000003</v>
      </c>
      <c r="AH20" s="131">
        <f t="shared" si="12"/>
        <v>160</v>
      </c>
      <c r="AI20" s="131">
        <f t="shared" si="12"/>
        <v>169.99999999999994</v>
      </c>
      <c r="AJ20" s="131">
        <f t="shared" si="12"/>
        <v>179.99999999999991</v>
      </c>
      <c r="AK20" s="131">
        <f t="shared" si="12"/>
        <v>179.99999999999991</v>
      </c>
      <c r="AL20" s="131">
        <f t="shared" si="12"/>
        <v>179.99999999999991</v>
      </c>
      <c r="AM20" s="131">
        <f t="shared" si="12"/>
        <v>189.9999999999999</v>
      </c>
      <c r="AN20" s="131">
        <f t="shared" si="12"/>
        <v>189.9999999999999</v>
      </c>
      <c r="AO20" s="131">
        <f t="shared" si="12"/>
        <v>189.9999999999999</v>
      </c>
      <c r="AP20" s="131">
        <f t="shared" si="12"/>
        <v>189.9999999999999</v>
      </c>
      <c r="AQ20" s="131">
        <f t="shared" si="13"/>
        <v>189.9999999999999</v>
      </c>
      <c r="AR20" s="131">
        <f t="shared" si="13"/>
        <v>189.9999999999999</v>
      </c>
      <c r="AS20" s="131">
        <f t="shared" si="13"/>
        <v>189.9999999999999</v>
      </c>
      <c r="AT20" s="131">
        <f t="shared" si="13"/>
        <v>189.9999999999999</v>
      </c>
      <c r="AU20" s="131">
        <f t="shared" si="13"/>
        <v>189.9999999999999</v>
      </c>
      <c r="AV20" s="131">
        <f t="shared" si="13"/>
        <v>189.9999999999999</v>
      </c>
      <c r="AW20" s="131">
        <f t="shared" si="13"/>
        <v>234.9999999999999</v>
      </c>
      <c r="AX20" s="131">
        <f t="shared" si="13"/>
        <v>234.9999999999999</v>
      </c>
      <c r="AY20" s="131">
        <f t="shared" si="13"/>
        <v>254.9999999999998</v>
      </c>
      <c r="AZ20" s="131">
        <f t="shared" si="13"/>
        <v>279.9999999999997</v>
      </c>
      <c r="BA20" s="131">
        <f t="shared" si="14"/>
        <v>319.9999999999997</v>
      </c>
      <c r="BB20" s="131">
        <f t="shared" si="14"/>
        <v>324.9999999999997</v>
      </c>
      <c r="BC20" s="131">
        <f t="shared" si="14"/>
        <v>324.9999999999997</v>
      </c>
      <c r="BD20" s="131">
        <f t="shared" si="14"/>
        <v>324.9999999999997</v>
      </c>
      <c r="BE20" s="131">
        <f t="shared" si="14"/>
        <v>324.9999999999997</v>
      </c>
      <c r="BF20" s="131">
        <f t="shared" si="14"/>
        <v>344.99999999999966</v>
      </c>
      <c r="BG20" s="131">
        <f t="shared" si="14"/>
        <v>344.99999999999966</v>
      </c>
      <c r="BH20" s="131">
        <f t="shared" si="14"/>
        <v>344.99999999999966</v>
      </c>
      <c r="BI20" s="131">
        <f t="shared" si="14"/>
        <v>344.99999999999966</v>
      </c>
      <c r="BJ20" s="131">
        <f t="shared" si="14"/>
        <v>344.99999999999966</v>
      </c>
      <c r="BK20" s="131">
        <f t="shared" si="14"/>
        <v>344.99999999999966</v>
      </c>
      <c r="BL20" s="131">
        <f t="shared" si="14"/>
        <v>364.9999999999996</v>
      </c>
      <c r="BM20" s="131">
        <f t="shared" si="14"/>
        <v>364.9999999999996</v>
      </c>
    </row>
    <row r="21" spans="1:65" ht="12.75">
      <c r="A21">
        <f t="shared" si="8"/>
        <v>19</v>
      </c>
      <c r="B21" s="130">
        <v>0.4027777777777778</v>
      </c>
      <c r="C21" s="131">
        <f t="shared" si="9"/>
        <v>-69.99999999999999</v>
      </c>
      <c r="D21" s="131">
        <f t="shared" si="9"/>
        <v>-69.99999999999999</v>
      </c>
      <c r="E21" s="131">
        <f t="shared" si="9"/>
        <v>-69.99999999999999</v>
      </c>
      <c r="F21" s="131">
        <f t="shared" si="9"/>
        <v>-69.99999999999999</v>
      </c>
      <c r="G21" s="131">
        <f t="shared" si="9"/>
        <v>-69.99999999999999</v>
      </c>
      <c r="H21" s="131">
        <f t="shared" si="9"/>
        <v>-69.99999999999999</v>
      </c>
      <c r="I21" s="131">
        <f t="shared" si="9"/>
        <v>-69.99999999999999</v>
      </c>
      <c r="J21" s="131">
        <f t="shared" si="9"/>
        <v>-69.99999999999999</v>
      </c>
      <c r="K21" s="131">
        <f t="shared" si="9"/>
        <v>-69.99999999999999</v>
      </c>
      <c r="L21" s="131">
        <f t="shared" si="9"/>
        <v>-69.99999999999999</v>
      </c>
      <c r="M21" s="131">
        <f t="shared" si="10"/>
        <v>-40.000000000000014</v>
      </c>
      <c r="N21" s="131">
        <f t="shared" si="10"/>
        <v>-40.000000000000014</v>
      </c>
      <c r="O21" s="131">
        <f t="shared" si="10"/>
        <v>-40.000000000000014</v>
      </c>
      <c r="P21" s="131">
        <f t="shared" si="10"/>
        <v>-40.000000000000014</v>
      </c>
      <c r="Q21" s="131">
        <f t="shared" si="10"/>
        <v>-20.000000000000007</v>
      </c>
      <c r="R21" s="131">
        <f t="shared" si="10"/>
        <v>-20.000000000000007</v>
      </c>
      <c r="S21" s="131">
        <f t="shared" si="10"/>
        <v>-20.000000000000007</v>
      </c>
      <c r="T21" s="131">
        <f t="shared" si="10"/>
        <v>-20.000000000000007</v>
      </c>
      <c r="U21" s="131">
        <f t="shared" si="10"/>
        <v>0</v>
      </c>
      <c r="V21" s="131">
        <f t="shared" si="10"/>
        <v>35.000000000000036</v>
      </c>
      <c r="W21" s="131">
        <f t="shared" si="11"/>
        <v>40.000000000000014</v>
      </c>
      <c r="X21" s="131">
        <f t="shared" si="11"/>
        <v>49.999999999999986</v>
      </c>
      <c r="Y21" s="131">
        <f t="shared" si="11"/>
        <v>49.999999999999986</v>
      </c>
      <c r="Z21" s="131">
        <f t="shared" si="11"/>
        <v>49.999999999999986</v>
      </c>
      <c r="AA21" s="131">
        <f t="shared" si="11"/>
        <v>69.99999999999999</v>
      </c>
      <c r="AB21" s="131">
        <f t="shared" si="11"/>
        <v>94.99999999999999</v>
      </c>
      <c r="AC21" s="131">
        <f t="shared" si="11"/>
        <v>94.99999999999999</v>
      </c>
      <c r="AD21" s="131">
        <f t="shared" si="11"/>
        <v>94.99999999999999</v>
      </c>
      <c r="AE21" s="131">
        <f t="shared" si="11"/>
        <v>94.99999999999999</v>
      </c>
      <c r="AF21" s="131">
        <f t="shared" si="11"/>
        <v>114.99999999999999</v>
      </c>
      <c r="AG21" s="131">
        <f t="shared" si="12"/>
        <v>130.00000000000003</v>
      </c>
      <c r="AH21" s="131">
        <f t="shared" si="12"/>
        <v>139.99999999999997</v>
      </c>
      <c r="AI21" s="131">
        <f t="shared" si="12"/>
        <v>149.99999999999994</v>
      </c>
      <c r="AJ21" s="131">
        <f t="shared" si="12"/>
        <v>159.99999999999991</v>
      </c>
      <c r="AK21" s="131">
        <f t="shared" si="12"/>
        <v>159.99999999999991</v>
      </c>
      <c r="AL21" s="131">
        <f t="shared" si="12"/>
        <v>159.99999999999991</v>
      </c>
      <c r="AM21" s="131">
        <f t="shared" si="12"/>
        <v>169.9999999999999</v>
      </c>
      <c r="AN21" s="131">
        <f t="shared" si="12"/>
        <v>169.9999999999999</v>
      </c>
      <c r="AO21" s="131">
        <f t="shared" si="12"/>
        <v>169.9999999999999</v>
      </c>
      <c r="AP21" s="131">
        <f t="shared" si="12"/>
        <v>169.9999999999999</v>
      </c>
      <c r="AQ21" s="131">
        <f t="shared" si="13"/>
        <v>169.9999999999999</v>
      </c>
      <c r="AR21" s="131">
        <f t="shared" si="13"/>
        <v>169.9999999999999</v>
      </c>
      <c r="AS21" s="131">
        <f t="shared" si="13"/>
        <v>169.9999999999999</v>
      </c>
      <c r="AT21" s="131">
        <f t="shared" si="13"/>
        <v>169.9999999999999</v>
      </c>
      <c r="AU21" s="131">
        <f t="shared" si="13"/>
        <v>169.9999999999999</v>
      </c>
      <c r="AV21" s="131">
        <f t="shared" si="13"/>
        <v>169.9999999999999</v>
      </c>
      <c r="AW21" s="131">
        <f t="shared" si="13"/>
        <v>214.9999999999999</v>
      </c>
      <c r="AX21" s="131">
        <f t="shared" si="13"/>
        <v>214.9999999999999</v>
      </c>
      <c r="AY21" s="131">
        <f t="shared" si="13"/>
        <v>234.9999999999998</v>
      </c>
      <c r="AZ21" s="131">
        <f t="shared" si="13"/>
        <v>259.9999999999997</v>
      </c>
      <c r="BA21" s="131">
        <f t="shared" si="14"/>
        <v>299.9999999999997</v>
      </c>
      <c r="BB21" s="131">
        <f t="shared" si="14"/>
        <v>304.9999999999997</v>
      </c>
      <c r="BC21" s="131">
        <f t="shared" si="14"/>
        <v>304.9999999999997</v>
      </c>
      <c r="BD21" s="131">
        <f t="shared" si="14"/>
        <v>304.9999999999997</v>
      </c>
      <c r="BE21" s="131">
        <f t="shared" si="14"/>
        <v>304.9999999999997</v>
      </c>
      <c r="BF21" s="131">
        <f t="shared" si="14"/>
        <v>324.99999999999966</v>
      </c>
      <c r="BG21" s="131">
        <f t="shared" si="14"/>
        <v>324.99999999999966</v>
      </c>
      <c r="BH21" s="131">
        <f t="shared" si="14"/>
        <v>324.99999999999966</v>
      </c>
      <c r="BI21" s="131">
        <f t="shared" si="14"/>
        <v>324.99999999999966</v>
      </c>
      <c r="BJ21" s="131">
        <f t="shared" si="14"/>
        <v>324.99999999999966</v>
      </c>
      <c r="BK21" s="131">
        <f t="shared" si="14"/>
        <v>324.99999999999966</v>
      </c>
      <c r="BL21" s="131">
        <f t="shared" si="14"/>
        <v>344.99999999999955</v>
      </c>
      <c r="BM21" s="131">
        <f t="shared" si="14"/>
        <v>344.99999999999955</v>
      </c>
    </row>
    <row r="22" spans="1:65" ht="12.75">
      <c r="A22">
        <f t="shared" si="8"/>
        <v>20</v>
      </c>
      <c r="B22" s="130">
        <v>0.42708333333333337</v>
      </c>
      <c r="C22" s="131">
        <f t="shared" si="9"/>
        <v>-105.00000000000003</v>
      </c>
      <c r="D22" s="131">
        <f t="shared" si="9"/>
        <v>-105.00000000000003</v>
      </c>
      <c r="E22" s="131">
        <f t="shared" si="9"/>
        <v>-105.00000000000003</v>
      </c>
      <c r="F22" s="131">
        <f t="shared" si="9"/>
        <v>-105.00000000000003</v>
      </c>
      <c r="G22" s="131">
        <f t="shared" si="9"/>
        <v>-105.00000000000003</v>
      </c>
      <c r="H22" s="131">
        <f t="shared" si="9"/>
        <v>-105.00000000000003</v>
      </c>
      <c r="I22" s="131">
        <f t="shared" si="9"/>
        <v>-105.00000000000003</v>
      </c>
      <c r="J22" s="131">
        <f t="shared" si="9"/>
        <v>-105.00000000000003</v>
      </c>
      <c r="K22" s="131">
        <f t="shared" si="9"/>
        <v>-105.00000000000003</v>
      </c>
      <c r="L22" s="131">
        <f t="shared" si="9"/>
        <v>-105.00000000000003</v>
      </c>
      <c r="M22" s="131">
        <f t="shared" si="10"/>
        <v>-75.00000000000006</v>
      </c>
      <c r="N22" s="131">
        <f t="shared" si="10"/>
        <v>-75.00000000000006</v>
      </c>
      <c r="O22" s="131">
        <f t="shared" si="10"/>
        <v>-75.00000000000006</v>
      </c>
      <c r="P22" s="131">
        <f t="shared" si="10"/>
        <v>-75.00000000000006</v>
      </c>
      <c r="Q22" s="131">
        <f t="shared" si="10"/>
        <v>-55.00000000000004</v>
      </c>
      <c r="R22" s="131">
        <f t="shared" si="10"/>
        <v>-55.00000000000004</v>
      </c>
      <c r="S22" s="131">
        <f t="shared" si="10"/>
        <v>-55.00000000000004</v>
      </c>
      <c r="T22" s="131">
        <f t="shared" si="10"/>
        <v>-55.00000000000004</v>
      </c>
      <c r="U22" s="131">
        <f t="shared" si="10"/>
        <v>-35.000000000000036</v>
      </c>
      <c r="V22" s="131">
        <f t="shared" si="10"/>
        <v>0</v>
      </c>
      <c r="W22" s="131">
        <f t="shared" si="11"/>
        <v>4.999999999999982</v>
      </c>
      <c r="X22" s="131">
        <f t="shared" si="11"/>
        <v>14.999999999999947</v>
      </c>
      <c r="Y22" s="131">
        <f t="shared" si="11"/>
        <v>14.999999999999947</v>
      </c>
      <c r="Z22" s="131">
        <f t="shared" si="11"/>
        <v>14.999999999999947</v>
      </c>
      <c r="AA22" s="131">
        <f t="shared" si="11"/>
        <v>34.99999999999996</v>
      </c>
      <c r="AB22" s="131">
        <f t="shared" si="11"/>
        <v>59.99999999999994</v>
      </c>
      <c r="AC22" s="131">
        <f t="shared" si="11"/>
        <v>59.99999999999994</v>
      </c>
      <c r="AD22" s="131">
        <f t="shared" si="11"/>
        <v>59.99999999999994</v>
      </c>
      <c r="AE22" s="131">
        <f t="shared" si="11"/>
        <v>59.99999999999994</v>
      </c>
      <c r="AF22" s="131">
        <f t="shared" si="11"/>
        <v>79.99999999999996</v>
      </c>
      <c r="AG22" s="131">
        <f t="shared" si="12"/>
        <v>94.99999999999999</v>
      </c>
      <c r="AH22" s="131">
        <f t="shared" si="12"/>
        <v>104.99999999999994</v>
      </c>
      <c r="AI22" s="131">
        <f t="shared" si="12"/>
        <v>114.99999999999991</v>
      </c>
      <c r="AJ22" s="131">
        <f t="shared" si="12"/>
        <v>124.99999999999987</v>
      </c>
      <c r="AK22" s="131">
        <f t="shared" si="12"/>
        <v>124.99999999999987</v>
      </c>
      <c r="AL22" s="131">
        <f t="shared" si="12"/>
        <v>124.99999999999987</v>
      </c>
      <c r="AM22" s="131">
        <f t="shared" si="12"/>
        <v>134.99999999999983</v>
      </c>
      <c r="AN22" s="131">
        <f t="shared" si="12"/>
        <v>134.99999999999983</v>
      </c>
      <c r="AO22" s="131">
        <f t="shared" si="12"/>
        <v>134.99999999999983</v>
      </c>
      <c r="AP22" s="131">
        <f t="shared" si="12"/>
        <v>134.99999999999983</v>
      </c>
      <c r="AQ22" s="131">
        <f t="shared" si="13"/>
        <v>134.99999999999983</v>
      </c>
      <c r="AR22" s="131">
        <f t="shared" si="13"/>
        <v>134.99999999999983</v>
      </c>
      <c r="AS22" s="131">
        <f t="shared" si="13"/>
        <v>134.99999999999983</v>
      </c>
      <c r="AT22" s="131">
        <f t="shared" si="13"/>
        <v>134.99999999999983</v>
      </c>
      <c r="AU22" s="131">
        <f t="shared" si="13"/>
        <v>134.99999999999983</v>
      </c>
      <c r="AV22" s="131">
        <f t="shared" si="13"/>
        <v>134.99999999999983</v>
      </c>
      <c r="AW22" s="131">
        <f t="shared" si="13"/>
        <v>179.99999999999983</v>
      </c>
      <c r="AX22" s="131">
        <f t="shared" si="13"/>
        <v>179.99999999999983</v>
      </c>
      <c r="AY22" s="131">
        <f t="shared" si="13"/>
        <v>199.99999999999977</v>
      </c>
      <c r="AZ22" s="131">
        <f t="shared" si="13"/>
        <v>224.9999999999997</v>
      </c>
      <c r="BA22" s="131">
        <f t="shared" si="14"/>
        <v>264.9999999999997</v>
      </c>
      <c r="BB22" s="131">
        <f t="shared" si="14"/>
        <v>269.99999999999966</v>
      </c>
      <c r="BC22" s="131">
        <f t="shared" si="14"/>
        <v>269.99999999999966</v>
      </c>
      <c r="BD22" s="131">
        <f t="shared" si="14"/>
        <v>269.99999999999966</v>
      </c>
      <c r="BE22" s="131">
        <f t="shared" si="14"/>
        <v>269.99999999999966</v>
      </c>
      <c r="BF22" s="131">
        <f t="shared" si="14"/>
        <v>289.9999999999996</v>
      </c>
      <c r="BG22" s="131">
        <f t="shared" si="14"/>
        <v>289.9999999999996</v>
      </c>
      <c r="BH22" s="131">
        <f t="shared" si="14"/>
        <v>289.9999999999996</v>
      </c>
      <c r="BI22" s="131">
        <f t="shared" si="14"/>
        <v>289.9999999999996</v>
      </c>
      <c r="BJ22" s="131">
        <f t="shared" si="14"/>
        <v>289.9999999999996</v>
      </c>
      <c r="BK22" s="131">
        <f t="shared" si="14"/>
        <v>289.9999999999996</v>
      </c>
      <c r="BL22" s="131">
        <f t="shared" si="14"/>
        <v>309.99999999999955</v>
      </c>
      <c r="BM22" s="131">
        <f t="shared" si="14"/>
        <v>309.99999999999955</v>
      </c>
    </row>
    <row r="23" spans="1:65" ht="12.75">
      <c r="A23">
        <f t="shared" si="8"/>
        <v>21</v>
      </c>
      <c r="B23" s="130">
        <v>0.4305555555555556</v>
      </c>
      <c r="C23" s="131">
        <f aca="true" t="shared" si="15" ref="C23:L32">60*24*(VLOOKUP(C$2,SCHEDULE,2)-VLOOKUP($A23,SCHEDULE,2))</f>
        <v>-110.00000000000001</v>
      </c>
      <c r="D23" s="131">
        <f t="shared" si="15"/>
        <v>-110.00000000000001</v>
      </c>
      <c r="E23" s="131">
        <f t="shared" si="15"/>
        <v>-110.00000000000001</v>
      </c>
      <c r="F23" s="131">
        <f t="shared" si="15"/>
        <v>-110.00000000000001</v>
      </c>
      <c r="G23" s="131">
        <f t="shared" si="15"/>
        <v>-110.00000000000001</v>
      </c>
      <c r="H23" s="131">
        <f t="shared" si="15"/>
        <v>-110.00000000000001</v>
      </c>
      <c r="I23" s="131">
        <f t="shared" si="15"/>
        <v>-110.00000000000001</v>
      </c>
      <c r="J23" s="131">
        <f t="shared" si="15"/>
        <v>-110.00000000000001</v>
      </c>
      <c r="K23" s="131">
        <f t="shared" si="15"/>
        <v>-110.00000000000001</v>
      </c>
      <c r="L23" s="131">
        <f t="shared" si="15"/>
        <v>-110.00000000000001</v>
      </c>
      <c r="M23" s="131">
        <f aca="true" t="shared" si="16" ref="M23:V32">60*24*(VLOOKUP(M$2,SCHEDULE,2)-VLOOKUP($A23,SCHEDULE,2))</f>
        <v>-80.00000000000003</v>
      </c>
      <c r="N23" s="131">
        <f t="shared" si="16"/>
        <v>-80.00000000000003</v>
      </c>
      <c r="O23" s="131">
        <f t="shared" si="16"/>
        <v>-80.00000000000003</v>
      </c>
      <c r="P23" s="131">
        <f t="shared" si="16"/>
        <v>-80.00000000000003</v>
      </c>
      <c r="Q23" s="131">
        <f t="shared" si="16"/>
        <v>-60.00000000000003</v>
      </c>
      <c r="R23" s="131">
        <f t="shared" si="16"/>
        <v>-60.00000000000003</v>
      </c>
      <c r="S23" s="131">
        <f t="shared" si="16"/>
        <v>-60.00000000000003</v>
      </c>
      <c r="T23" s="131">
        <f t="shared" si="16"/>
        <v>-60.00000000000003</v>
      </c>
      <c r="U23" s="131">
        <f t="shared" si="16"/>
        <v>-40.000000000000014</v>
      </c>
      <c r="V23" s="131">
        <f t="shared" si="16"/>
        <v>-4.999999999999982</v>
      </c>
      <c r="W23" s="131">
        <f aca="true" t="shared" si="17" ref="W23:AF32">60*24*(VLOOKUP(W$2,SCHEDULE,2)-VLOOKUP($A23,SCHEDULE,2))</f>
        <v>0</v>
      </c>
      <c r="X23" s="131">
        <f t="shared" si="17"/>
        <v>9.999999999999964</v>
      </c>
      <c r="Y23" s="131">
        <f t="shared" si="17"/>
        <v>9.999999999999964</v>
      </c>
      <c r="Z23" s="131">
        <f t="shared" si="17"/>
        <v>9.999999999999964</v>
      </c>
      <c r="AA23" s="131">
        <f t="shared" si="17"/>
        <v>29.99999999999997</v>
      </c>
      <c r="AB23" s="131">
        <f t="shared" si="17"/>
        <v>54.999999999999964</v>
      </c>
      <c r="AC23" s="131">
        <f t="shared" si="17"/>
        <v>54.999999999999964</v>
      </c>
      <c r="AD23" s="131">
        <f t="shared" si="17"/>
        <v>54.999999999999964</v>
      </c>
      <c r="AE23" s="131">
        <f t="shared" si="17"/>
        <v>54.999999999999964</v>
      </c>
      <c r="AF23" s="131">
        <f t="shared" si="17"/>
        <v>74.99999999999997</v>
      </c>
      <c r="AG23" s="131">
        <f aca="true" t="shared" si="18" ref="AG23:AP32">60*24*(VLOOKUP(AG$2,SCHEDULE,2)-VLOOKUP($A23,SCHEDULE,2))</f>
        <v>90</v>
      </c>
      <c r="AH23" s="131">
        <f t="shared" si="18"/>
        <v>99.99999999999997</v>
      </c>
      <c r="AI23" s="131">
        <f t="shared" si="18"/>
        <v>109.99999999999993</v>
      </c>
      <c r="AJ23" s="131">
        <f t="shared" si="18"/>
        <v>119.99999999999989</v>
      </c>
      <c r="AK23" s="131">
        <f t="shared" si="18"/>
        <v>119.99999999999989</v>
      </c>
      <c r="AL23" s="131">
        <f t="shared" si="18"/>
        <v>119.99999999999989</v>
      </c>
      <c r="AM23" s="131">
        <f t="shared" si="18"/>
        <v>129.99999999999986</v>
      </c>
      <c r="AN23" s="131">
        <f t="shared" si="18"/>
        <v>129.99999999999986</v>
      </c>
      <c r="AO23" s="131">
        <f t="shared" si="18"/>
        <v>129.99999999999986</v>
      </c>
      <c r="AP23" s="131">
        <f t="shared" si="18"/>
        <v>129.99999999999986</v>
      </c>
      <c r="AQ23" s="131">
        <f aca="true" t="shared" si="19" ref="AQ23:AZ32">60*24*(VLOOKUP(AQ$2,SCHEDULE,2)-VLOOKUP($A23,SCHEDULE,2))</f>
        <v>129.99999999999986</v>
      </c>
      <c r="AR23" s="131">
        <f t="shared" si="19"/>
        <v>129.99999999999986</v>
      </c>
      <c r="AS23" s="131">
        <f t="shared" si="19"/>
        <v>129.99999999999986</v>
      </c>
      <c r="AT23" s="131">
        <f t="shared" si="19"/>
        <v>129.99999999999986</v>
      </c>
      <c r="AU23" s="131">
        <f t="shared" si="19"/>
        <v>129.99999999999986</v>
      </c>
      <c r="AV23" s="131">
        <f t="shared" si="19"/>
        <v>129.99999999999986</v>
      </c>
      <c r="AW23" s="131">
        <f t="shared" si="19"/>
        <v>174.99999999999986</v>
      </c>
      <c r="AX23" s="131">
        <f t="shared" si="19"/>
        <v>174.99999999999986</v>
      </c>
      <c r="AY23" s="131">
        <f t="shared" si="19"/>
        <v>194.99999999999977</v>
      </c>
      <c r="AZ23" s="131">
        <f t="shared" si="19"/>
        <v>219.9999999999997</v>
      </c>
      <c r="BA23" s="131">
        <f aca="true" t="shared" si="20" ref="BA23:BM32">60*24*(VLOOKUP(BA$2,SCHEDULE,2)-VLOOKUP($A23,SCHEDULE,2))</f>
        <v>259.9999999999997</v>
      </c>
      <c r="BB23" s="131">
        <f t="shared" si="20"/>
        <v>264.9999999999997</v>
      </c>
      <c r="BC23" s="131">
        <f t="shared" si="20"/>
        <v>264.9999999999997</v>
      </c>
      <c r="BD23" s="131">
        <f t="shared" si="20"/>
        <v>264.9999999999997</v>
      </c>
      <c r="BE23" s="131">
        <f t="shared" si="20"/>
        <v>264.9999999999997</v>
      </c>
      <c r="BF23" s="131">
        <f t="shared" si="20"/>
        <v>284.9999999999996</v>
      </c>
      <c r="BG23" s="131">
        <f t="shared" si="20"/>
        <v>284.9999999999996</v>
      </c>
      <c r="BH23" s="131">
        <f t="shared" si="20"/>
        <v>284.9999999999996</v>
      </c>
      <c r="BI23" s="131">
        <f t="shared" si="20"/>
        <v>284.9999999999996</v>
      </c>
      <c r="BJ23" s="131">
        <f t="shared" si="20"/>
        <v>284.9999999999996</v>
      </c>
      <c r="BK23" s="131">
        <f t="shared" si="20"/>
        <v>284.9999999999996</v>
      </c>
      <c r="BL23" s="131">
        <f t="shared" si="20"/>
        <v>304.99999999999955</v>
      </c>
      <c r="BM23" s="131">
        <f t="shared" si="20"/>
        <v>304.99999999999955</v>
      </c>
    </row>
    <row r="24" spans="1:65" ht="12.75">
      <c r="A24">
        <f t="shared" si="8"/>
        <v>22</v>
      </c>
      <c r="B24" s="130">
        <v>0.4375</v>
      </c>
      <c r="C24" s="131">
        <f t="shared" si="15"/>
        <v>-119.99999999999997</v>
      </c>
      <c r="D24" s="131">
        <f t="shared" si="15"/>
        <v>-119.99999999999997</v>
      </c>
      <c r="E24" s="131">
        <f t="shared" si="15"/>
        <v>-119.99999999999997</v>
      </c>
      <c r="F24" s="131">
        <f t="shared" si="15"/>
        <v>-119.99999999999997</v>
      </c>
      <c r="G24" s="131">
        <f t="shared" si="15"/>
        <v>-119.99999999999997</v>
      </c>
      <c r="H24" s="131">
        <f t="shared" si="15"/>
        <v>-119.99999999999997</v>
      </c>
      <c r="I24" s="131">
        <f t="shared" si="15"/>
        <v>-119.99999999999997</v>
      </c>
      <c r="J24" s="131">
        <f t="shared" si="15"/>
        <v>-119.99999999999997</v>
      </c>
      <c r="K24" s="131">
        <f t="shared" si="15"/>
        <v>-119.99999999999997</v>
      </c>
      <c r="L24" s="131">
        <f t="shared" si="15"/>
        <v>-119.99999999999997</v>
      </c>
      <c r="M24" s="131">
        <f t="shared" si="16"/>
        <v>-90</v>
      </c>
      <c r="N24" s="131">
        <f t="shared" si="16"/>
        <v>-90</v>
      </c>
      <c r="O24" s="131">
        <f t="shared" si="16"/>
        <v>-90</v>
      </c>
      <c r="P24" s="131">
        <f t="shared" si="16"/>
        <v>-90</v>
      </c>
      <c r="Q24" s="131">
        <f t="shared" si="16"/>
        <v>-69.99999999999999</v>
      </c>
      <c r="R24" s="131">
        <f t="shared" si="16"/>
        <v>-69.99999999999999</v>
      </c>
      <c r="S24" s="131">
        <f t="shared" si="16"/>
        <v>-69.99999999999999</v>
      </c>
      <c r="T24" s="131">
        <f t="shared" si="16"/>
        <v>-69.99999999999999</v>
      </c>
      <c r="U24" s="131">
        <f t="shared" si="16"/>
        <v>-49.999999999999986</v>
      </c>
      <c r="V24" s="131">
        <f t="shared" si="16"/>
        <v>-14.999999999999947</v>
      </c>
      <c r="W24" s="131">
        <f t="shared" si="17"/>
        <v>-9.999999999999964</v>
      </c>
      <c r="X24" s="131">
        <f t="shared" si="17"/>
        <v>0</v>
      </c>
      <c r="Y24" s="131">
        <f t="shared" si="17"/>
        <v>0</v>
      </c>
      <c r="Z24" s="131">
        <f t="shared" si="17"/>
        <v>0</v>
      </c>
      <c r="AA24" s="131">
        <f t="shared" si="17"/>
        <v>20.000000000000007</v>
      </c>
      <c r="AB24" s="131">
        <f t="shared" si="17"/>
        <v>45</v>
      </c>
      <c r="AC24" s="131">
        <f t="shared" si="17"/>
        <v>45</v>
      </c>
      <c r="AD24" s="131">
        <f t="shared" si="17"/>
        <v>45</v>
      </c>
      <c r="AE24" s="131">
        <f t="shared" si="17"/>
        <v>45</v>
      </c>
      <c r="AF24" s="131">
        <f t="shared" si="17"/>
        <v>65.00000000000001</v>
      </c>
      <c r="AG24" s="131">
        <f t="shared" si="18"/>
        <v>80.00000000000003</v>
      </c>
      <c r="AH24" s="131">
        <f t="shared" si="18"/>
        <v>90</v>
      </c>
      <c r="AI24" s="131">
        <f t="shared" si="18"/>
        <v>99.99999999999997</v>
      </c>
      <c r="AJ24" s="131">
        <f t="shared" si="18"/>
        <v>109.99999999999993</v>
      </c>
      <c r="AK24" s="131">
        <f t="shared" si="18"/>
        <v>109.99999999999993</v>
      </c>
      <c r="AL24" s="131">
        <f t="shared" si="18"/>
        <v>109.99999999999993</v>
      </c>
      <c r="AM24" s="131">
        <f t="shared" si="18"/>
        <v>119.99999999999989</v>
      </c>
      <c r="AN24" s="131">
        <f t="shared" si="18"/>
        <v>119.99999999999989</v>
      </c>
      <c r="AO24" s="131">
        <f t="shared" si="18"/>
        <v>119.99999999999989</v>
      </c>
      <c r="AP24" s="131">
        <f t="shared" si="18"/>
        <v>119.99999999999989</v>
      </c>
      <c r="AQ24" s="131">
        <f t="shared" si="19"/>
        <v>119.99999999999989</v>
      </c>
      <c r="AR24" s="131">
        <f t="shared" si="19"/>
        <v>119.99999999999989</v>
      </c>
      <c r="AS24" s="131">
        <f t="shared" si="19"/>
        <v>119.99999999999989</v>
      </c>
      <c r="AT24" s="131">
        <f t="shared" si="19"/>
        <v>119.99999999999989</v>
      </c>
      <c r="AU24" s="131">
        <f t="shared" si="19"/>
        <v>119.99999999999989</v>
      </c>
      <c r="AV24" s="131">
        <f t="shared" si="19"/>
        <v>119.99999999999989</v>
      </c>
      <c r="AW24" s="131">
        <f t="shared" si="19"/>
        <v>164.9999999999999</v>
      </c>
      <c r="AX24" s="131">
        <f t="shared" si="19"/>
        <v>164.9999999999999</v>
      </c>
      <c r="AY24" s="131">
        <f t="shared" si="19"/>
        <v>184.99999999999983</v>
      </c>
      <c r="AZ24" s="131">
        <f t="shared" si="19"/>
        <v>209.99999999999974</v>
      </c>
      <c r="BA24" s="131">
        <f t="shared" si="20"/>
        <v>249.99999999999974</v>
      </c>
      <c r="BB24" s="131">
        <f t="shared" si="20"/>
        <v>254.99999999999974</v>
      </c>
      <c r="BC24" s="131">
        <f t="shared" si="20"/>
        <v>254.99999999999974</v>
      </c>
      <c r="BD24" s="131">
        <f t="shared" si="20"/>
        <v>254.99999999999974</v>
      </c>
      <c r="BE24" s="131">
        <f t="shared" si="20"/>
        <v>254.99999999999974</v>
      </c>
      <c r="BF24" s="131">
        <f t="shared" si="20"/>
        <v>274.99999999999966</v>
      </c>
      <c r="BG24" s="131">
        <f t="shared" si="20"/>
        <v>274.99999999999966</v>
      </c>
      <c r="BH24" s="131">
        <f t="shared" si="20"/>
        <v>274.99999999999966</v>
      </c>
      <c r="BI24" s="131">
        <f t="shared" si="20"/>
        <v>274.99999999999966</v>
      </c>
      <c r="BJ24" s="131">
        <f t="shared" si="20"/>
        <v>274.99999999999966</v>
      </c>
      <c r="BK24" s="131">
        <f t="shared" si="20"/>
        <v>274.99999999999966</v>
      </c>
      <c r="BL24" s="131">
        <f t="shared" si="20"/>
        <v>294.9999999999996</v>
      </c>
      <c r="BM24" s="131">
        <f t="shared" si="20"/>
        <v>294.9999999999996</v>
      </c>
    </row>
    <row r="25" spans="1:65" ht="12.75">
      <c r="A25">
        <f t="shared" si="8"/>
        <v>23</v>
      </c>
      <c r="B25" s="130">
        <v>0.4375</v>
      </c>
      <c r="C25" s="131">
        <f t="shared" si="15"/>
        <v>-119.99999999999997</v>
      </c>
      <c r="D25" s="131">
        <f t="shared" si="15"/>
        <v>-119.99999999999997</v>
      </c>
      <c r="E25" s="131">
        <f t="shared" si="15"/>
        <v>-119.99999999999997</v>
      </c>
      <c r="F25" s="131">
        <f t="shared" si="15"/>
        <v>-119.99999999999997</v>
      </c>
      <c r="G25" s="131">
        <f t="shared" si="15"/>
        <v>-119.99999999999997</v>
      </c>
      <c r="H25" s="131">
        <f t="shared" si="15"/>
        <v>-119.99999999999997</v>
      </c>
      <c r="I25" s="131">
        <f t="shared" si="15"/>
        <v>-119.99999999999997</v>
      </c>
      <c r="J25" s="131">
        <f t="shared" si="15"/>
        <v>-119.99999999999997</v>
      </c>
      <c r="K25" s="131">
        <f t="shared" si="15"/>
        <v>-119.99999999999997</v>
      </c>
      <c r="L25" s="131">
        <f t="shared" si="15"/>
        <v>-119.99999999999997</v>
      </c>
      <c r="M25" s="131">
        <f t="shared" si="16"/>
        <v>-90</v>
      </c>
      <c r="N25" s="131">
        <f t="shared" si="16"/>
        <v>-90</v>
      </c>
      <c r="O25" s="131">
        <f t="shared" si="16"/>
        <v>-90</v>
      </c>
      <c r="P25" s="131">
        <f t="shared" si="16"/>
        <v>-90</v>
      </c>
      <c r="Q25" s="131">
        <f t="shared" si="16"/>
        <v>-69.99999999999999</v>
      </c>
      <c r="R25" s="131">
        <f t="shared" si="16"/>
        <v>-69.99999999999999</v>
      </c>
      <c r="S25" s="131">
        <f t="shared" si="16"/>
        <v>-69.99999999999999</v>
      </c>
      <c r="T25" s="131">
        <f t="shared" si="16"/>
        <v>-69.99999999999999</v>
      </c>
      <c r="U25" s="131">
        <f t="shared" si="16"/>
        <v>-49.999999999999986</v>
      </c>
      <c r="V25" s="131">
        <f t="shared" si="16"/>
        <v>-14.999999999999947</v>
      </c>
      <c r="W25" s="131">
        <f t="shared" si="17"/>
        <v>-9.999999999999964</v>
      </c>
      <c r="X25" s="131">
        <f t="shared" si="17"/>
        <v>0</v>
      </c>
      <c r="Y25" s="131">
        <f t="shared" si="17"/>
        <v>0</v>
      </c>
      <c r="Z25" s="131">
        <f t="shared" si="17"/>
        <v>0</v>
      </c>
      <c r="AA25" s="131">
        <f t="shared" si="17"/>
        <v>20.000000000000007</v>
      </c>
      <c r="AB25" s="131">
        <f t="shared" si="17"/>
        <v>45</v>
      </c>
      <c r="AC25" s="131">
        <f t="shared" si="17"/>
        <v>45</v>
      </c>
      <c r="AD25" s="131">
        <f t="shared" si="17"/>
        <v>45</v>
      </c>
      <c r="AE25" s="131">
        <f t="shared" si="17"/>
        <v>45</v>
      </c>
      <c r="AF25" s="131">
        <f t="shared" si="17"/>
        <v>65.00000000000001</v>
      </c>
      <c r="AG25" s="131">
        <f t="shared" si="18"/>
        <v>80.00000000000003</v>
      </c>
      <c r="AH25" s="131">
        <f t="shared" si="18"/>
        <v>90</v>
      </c>
      <c r="AI25" s="131">
        <f t="shared" si="18"/>
        <v>99.99999999999997</v>
      </c>
      <c r="AJ25" s="131">
        <f t="shared" si="18"/>
        <v>109.99999999999993</v>
      </c>
      <c r="AK25" s="131">
        <f t="shared" si="18"/>
        <v>109.99999999999993</v>
      </c>
      <c r="AL25" s="131">
        <f t="shared" si="18"/>
        <v>109.99999999999993</v>
      </c>
      <c r="AM25" s="131">
        <f t="shared" si="18"/>
        <v>119.99999999999989</v>
      </c>
      <c r="AN25" s="131">
        <f t="shared" si="18"/>
        <v>119.99999999999989</v>
      </c>
      <c r="AO25" s="131">
        <f t="shared" si="18"/>
        <v>119.99999999999989</v>
      </c>
      <c r="AP25" s="131">
        <f t="shared" si="18"/>
        <v>119.99999999999989</v>
      </c>
      <c r="AQ25" s="131">
        <f t="shared" si="19"/>
        <v>119.99999999999989</v>
      </c>
      <c r="AR25" s="131">
        <f t="shared" si="19"/>
        <v>119.99999999999989</v>
      </c>
      <c r="AS25" s="131">
        <f t="shared" si="19"/>
        <v>119.99999999999989</v>
      </c>
      <c r="AT25" s="131">
        <f t="shared" si="19"/>
        <v>119.99999999999989</v>
      </c>
      <c r="AU25" s="131">
        <f t="shared" si="19"/>
        <v>119.99999999999989</v>
      </c>
      <c r="AV25" s="131">
        <f t="shared" si="19"/>
        <v>119.99999999999989</v>
      </c>
      <c r="AW25" s="131">
        <f t="shared" si="19"/>
        <v>164.9999999999999</v>
      </c>
      <c r="AX25" s="131">
        <f t="shared" si="19"/>
        <v>164.9999999999999</v>
      </c>
      <c r="AY25" s="131">
        <f t="shared" si="19"/>
        <v>184.99999999999983</v>
      </c>
      <c r="AZ25" s="131">
        <f t="shared" si="19"/>
        <v>209.99999999999974</v>
      </c>
      <c r="BA25" s="131">
        <f t="shared" si="20"/>
        <v>249.99999999999974</v>
      </c>
      <c r="BB25" s="131">
        <f t="shared" si="20"/>
        <v>254.99999999999974</v>
      </c>
      <c r="BC25" s="131">
        <f t="shared" si="20"/>
        <v>254.99999999999974</v>
      </c>
      <c r="BD25" s="131">
        <f t="shared" si="20"/>
        <v>254.99999999999974</v>
      </c>
      <c r="BE25" s="131">
        <f t="shared" si="20"/>
        <v>254.99999999999974</v>
      </c>
      <c r="BF25" s="131">
        <f t="shared" si="20"/>
        <v>274.99999999999966</v>
      </c>
      <c r="BG25" s="131">
        <f t="shared" si="20"/>
        <v>274.99999999999966</v>
      </c>
      <c r="BH25" s="131">
        <f t="shared" si="20"/>
        <v>274.99999999999966</v>
      </c>
      <c r="BI25" s="131">
        <f t="shared" si="20"/>
        <v>274.99999999999966</v>
      </c>
      <c r="BJ25" s="131">
        <f t="shared" si="20"/>
        <v>274.99999999999966</v>
      </c>
      <c r="BK25" s="131">
        <f t="shared" si="20"/>
        <v>274.99999999999966</v>
      </c>
      <c r="BL25" s="131">
        <f t="shared" si="20"/>
        <v>294.9999999999996</v>
      </c>
      <c r="BM25" s="131">
        <f t="shared" si="20"/>
        <v>294.9999999999996</v>
      </c>
    </row>
    <row r="26" spans="1:65" ht="12.75">
      <c r="A26">
        <f t="shared" si="8"/>
        <v>24</v>
      </c>
      <c r="B26" s="130">
        <v>0.4375</v>
      </c>
      <c r="C26" s="131">
        <f t="shared" si="15"/>
        <v>-119.99999999999997</v>
      </c>
      <c r="D26" s="131">
        <f t="shared" si="15"/>
        <v>-119.99999999999997</v>
      </c>
      <c r="E26" s="131">
        <f t="shared" si="15"/>
        <v>-119.99999999999997</v>
      </c>
      <c r="F26" s="131">
        <f t="shared" si="15"/>
        <v>-119.99999999999997</v>
      </c>
      <c r="G26" s="131">
        <f t="shared" si="15"/>
        <v>-119.99999999999997</v>
      </c>
      <c r="H26" s="131">
        <f t="shared" si="15"/>
        <v>-119.99999999999997</v>
      </c>
      <c r="I26" s="131">
        <f t="shared" si="15"/>
        <v>-119.99999999999997</v>
      </c>
      <c r="J26" s="131">
        <f t="shared" si="15"/>
        <v>-119.99999999999997</v>
      </c>
      <c r="K26" s="131">
        <f t="shared" si="15"/>
        <v>-119.99999999999997</v>
      </c>
      <c r="L26" s="131">
        <f t="shared" si="15"/>
        <v>-119.99999999999997</v>
      </c>
      <c r="M26" s="131">
        <f t="shared" si="16"/>
        <v>-90</v>
      </c>
      <c r="N26" s="131">
        <f t="shared" si="16"/>
        <v>-90</v>
      </c>
      <c r="O26" s="131">
        <f t="shared" si="16"/>
        <v>-90</v>
      </c>
      <c r="P26" s="131">
        <f t="shared" si="16"/>
        <v>-90</v>
      </c>
      <c r="Q26" s="131">
        <f t="shared" si="16"/>
        <v>-69.99999999999999</v>
      </c>
      <c r="R26" s="131">
        <f t="shared" si="16"/>
        <v>-69.99999999999999</v>
      </c>
      <c r="S26" s="131">
        <f t="shared" si="16"/>
        <v>-69.99999999999999</v>
      </c>
      <c r="T26" s="131">
        <f t="shared" si="16"/>
        <v>-69.99999999999999</v>
      </c>
      <c r="U26" s="131">
        <f t="shared" si="16"/>
        <v>-49.999999999999986</v>
      </c>
      <c r="V26" s="131">
        <f t="shared" si="16"/>
        <v>-14.999999999999947</v>
      </c>
      <c r="W26" s="131">
        <f t="shared" si="17"/>
        <v>-9.999999999999964</v>
      </c>
      <c r="X26" s="131">
        <f t="shared" si="17"/>
        <v>0</v>
      </c>
      <c r="Y26" s="131">
        <f t="shared" si="17"/>
        <v>0</v>
      </c>
      <c r="Z26" s="131">
        <f t="shared" si="17"/>
        <v>0</v>
      </c>
      <c r="AA26" s="131">
        <f t="shared" si="17"/>
        <v>20.000000000000007</v>
      </c>
      <c r="AB26" s="131">
        <f t="shared" si="17"/>
        <v>45</v>
      </c>
      <c r="AC26" s="131">
        <f t="shared" si="17"/>
        <v>45</v>
      </c>
      <c r="AD26" s="131">
        <f t="shared" si="17"/>
        <v>45</v>
      </c>
      <c r="AE26" s="131">
        <f t="shared" si="17"/>
        <v>45</v>
      </c>
      <c r="AF26" s="131">
        <f t="shared" si="17"/>
        <v>65.00000000000001</v>
      </c>
      <c r="AG26" s="131">
        <f t="shared" si="18"/>
        <v>80.00000000000003</v>
      </c>
      <c r="AH26" s="131">
        <f t="shared" si="18"/>
        <v>90</v>
      </c>
      <c r="AI26" s="131">
        <f t="shared" si="18"/>
        <v>99.99999999999997</v>
      </c>
      <c r="AJ26" s="131">
        <f t="shared" si="18"/>
        <v>109.99999999999993</v>
      </c>
      <c r="AK26" s="131">
        <f t="shared" si="18"/>
        <v>109.99999999999993</v>
      </c>
      <c r="AL26" s="131">
        <f t="shared" si="18"/>
        <v>109.99999999999993</v>
      </c>
      <c r="AM26" s="131">
        <f t="shared" si="18"/>
        <v>119.99999999999989</v>
      </c>
      <c r="AN26" s="131">
        <f t="shared" si="18"/>
        <v>119.99999999999989</v>
      </c>
      <c r="AO26" s="131">
        <f t="shared" si="18"/>
        <v>119.99999999999989</v>
      </c>
      <c r="AP26" s="131">
        <f t="shared" si="18"/>
        <v>119.99999999999989</v>
      </c>
      <c r="AQ26" s="131">
        <f t="shared" si="19"/>
        <v>119.99999999999989</v>
      </c>
      <c r="AR26" s="131">
        <f t="shared" si="19"/>
        <v>119.99999999999989</v>
      </c>
      <c r="AS26" s="131">
        <f t="shared" si="19"/>
        <v>119.99999999999989</v>
      </c>
      <c r="AT26" s="131">
        <f t="shared" si="19"/>
        <v>119.99999999999989</v>
      </c>
      <c r="AU26" s="131">
        <f t="shared" si="19"/>
        <v>119.99999999999989</v>
      </c>
      <c r="AV26" s="131">
        <f t="shared" si="19"/>
        <v>119.99999999999989</v>
      </c>
      <c r="AW26" s="131">
        <f t="shared" si="19"/>
        <v>164.9999999999999</v>
      </c>
      <c r="AX26" s="131">
        <f t="shared" si="19"/>
        <v>164.9999999999999</v>
      </c>
      <c r="AY26" s="131">
        <f t="shared" si="19"/>
        <v>184.99999999999983</v>
      </c>
      <c r="AZ26" s="131">
        <f t="shared" si="19"/>
        <v>209.99999999999974</v>
      </c>
      <c r="BA26" s="131">
        <f t="shared" si="20"/>
        <v>249.99999999999974</v>
      </c>
      <c r="BB26" s="131">
        <f t="shared" si="20"/>
        <v>254.99999999999974</v>
      </c>
      <c r="BC26" s="131">
        <f t="shared" si="20"/>
        <v>254.99999999999974</v>
      </c>
      <c r="BD26" s="131">
        <f t="shared" si="20"/>
        <v>254.99999999999974</v>
      </c>
      <c r="BE26" s="131">
        <f t="shared" si="20"/>
        <v>254.99999999999974</v>
      </c>
      <c r="BF26" s="131">
        <f t="shared" si="20"/>
        <v>274.99999999999966</v>
      </c>
      <c r="BG26" s="131">
        <f t="shared" si="20"/>
        <v>274.99999999999966</v>
      </c>
      <c r="BH26" s="131">
        <f t="shared" si="20"/>
        <v>274.99999999999966</v>
      </c>
      <c r="BI26" s="131">
        <f t="shared" si="20"/>
        <v>274.99999999999966</v>
      </c>
      <c r="BJ26" s="131">
        <f t="shared" si="20"/>
        <v>274.99999999999966</v>
      </c>
      <c r="BK26" s="131">
        <f t="shared" si="20"/>
        <v>274.99999999999966</v>
      </c>
      <c r="BL26" s="131">
        <f t="shared" si="20"/>
        <v>294.9999999999996</v>
      </c>
      <c r="BM26" s="131">
        <f t="shared" si="20"/>
        <v>294.9999999999996</v>
      </c>
    </row>
    <row r="27" spans="1:65" ht="12.75">
      <c r="A27">
        <f t="shared" si="8"/>
        <v>25</v>
      </c>
      <c r="B27" s="130">
        <v>0.4513888888888889</v>
      </c>
      <c r="C27" s="131">
        <f t="shared" si="15"/>
        <v>-139.99999999999997</v>
      </c>
      <c r="D27" s="131">
        <f t="shared" si="15"/>
        <v>-139.99999999999997</v>
      </c>
      <c r="E27" s="131">
        <f t="shared" si="15"/>
        <v>-139.99999999999997</v>
      </c>
      <c r="F27" s="131">
        <f t="shared" si="15"/>
        <v>-139.99999999999997</v>
      </c>
      <c r="G27" s="131">
        <f t="shared" si="15"/>
        <v>-139.99999999999997</v>
      </c>
      <c r="H27" s="131">
        <f t="shared" si="15"/>
        <v>-139.99999999999997</v>
      </c>
      <c r="I27" s="131">
        <f t="shared" si="15"/>
        <v>-139.99999999999997</v>
      </c>
      <c r="J27" s="131">
        <f t="shared" si="15"/>
        <v>-139.99999999999997</v>
      </c>
      <c r="K27" s="131">
        <f t="shared" si="15"/>
        <v>-139.99999999999997</v>
      </c>
      <c r="L27" s="131">
        <f t="shared" si="15"/>
        <v>-139.99999999999997</v>
      </c>
      <c r="M27" s="131">
        <f t="shared" si="16"/>
        <v>-110.00000000000001</v>
      </c>
      <c r="N27" s="131">
        <f t="shared" si="16"/>
        <v>-110.00000000000001</v>
      </c>
      <c r="O27" s="131">
        <f t="shared" si="16"/>
        <v>-110.00000000000001</v>
      </c>
      <c r="P27" s="131">
        <f t="shared" si="16"/>
        <v>-110.00000000000001</v>
      </c>
      <c r="Q27" s="131">
        <f t="shared" si="16"/>
        <v>-90</v>
      </c>
      <c r="R27" s="131">
        <f t="shared" si="16"/>
        <v>-90</v>
      </c>
      <c r="S27" s="131">
        <f t="shared" si="16"/>
        <v>-90</v>
      </c>
      <c r="T27" s="131">
        <f t="shared" si="16"/>
        <v>-90</v>
      </c>
      <c r="U27" s="131">
        <f t="shared" si="16"/>
        <v>-69.99999999999999</v>
      </c>
      <c r="V27" s="131">
        <f t="shared" si="16"/>
        <v>-34.99999999999996</v>
      </c>
      <c r="W27" s="131">
        <f t="shared" si="17"/>
        <v>-29.99999999999997</v>
      </c>
      <c r="X27" s="131">
        <f t="shared" si="17"/>
        <v>-20.000000000000007</v>
      </c>
      <c r="Y27" s="131">
        <f t="shared" si="17"/>
        <v>-20.000000000000007</v>
      </c>
      <c r="Z27" s="131">
        <f t="shared" si="17"/>
        <v>-20.000000000000007</v>
      </c>
      <c r="AA27" s="131">
        <f t="shared" si="17"/>
        <v>0</v>
      </c>
      <c r="AB27" s="131">
        <f t="shared" si="17"/>
        <v>24.999999999999993</v>
      </c>
      <c r="AC27" s="131">
        <f t="shared" si="17"/>
        <v>24.999999999999993</v>
      </c>
      <c r="AD27" s="131">
        <f t="shared" si="17"/>
        <v>24.999999999999993</v>
      </c>
      <c r="AE27" s="131">
        <f t="shared" si="17"/>
        <v>24.999999999999993</v>
      </c>
      <c r="AF27" s="131">
        <f t="shared" si="17"/>
        <v>45</v>
      </c>
      <c r="AG27" s="131">
        <f t="shared" si="18"/>
        <v>60.00000000000003</v>
      </c>
      <c r="AH27" s="131">
        <f t="shared" si="18"/>
        <v>69.99999999999999</v>
      </c>
      <c r="AI27" s="131">
        <f t="shared" si="18"/>
        <v>79.99999999999996</v>
      </c>
      <c r="AJ27" s="131">
        <f t="shared" si="18"/>
        <v>89.99999999999991</v>
      </c>
      <c r="AK27" s="131">
        <f t="shared" si="18"/>
        <v>89.99999999999991</v>
      </c>
      <c r="AL27" s="131">
        <f t="shared" si="18"/>
        <v>89.99999999999991</v>
      </c>
      <c r="AM27" s="131">
        <f t="shared" si="18"/>
        <v>99.99999999999989</v>
      </c>
      <c r="AN27" s="131">
        <f t="shared" si="18"/>
        <v>99.99999999999989</v>
      </c>
      <c r="AO27" s="131">
        <f t="shared" si="18"/>
        <v>99.99999999999989</v>
      </c>
      <c r="AP27" s="131">
        <f t="shared" si="18"/>
        <v>99.99999999999989</v>
      </c>
      <c r="AQ27" s="131">
        <f t="shared" si="19"/>
        <v>99.99999999999989</v>
      </c>
      <c r="AR27" s="131">
        <f t="shared" si="19"/>
        <v>99.99999999999989</v>
      </c>
      <c r="AS27" s="131">
        <f t="shared" si="19"/>
        <v>99.99999999999989</v>
      </c>
      <c r="AT27" s="131">
        <f t="shared" si="19"/>
        <v>99.99999999999989</v>
      </c>
      <c r="AU27" s="131">
        <f t="shared" si="19"/>
        <v>99.99999999999989</v>
      </c>
      <c r="AV27" s="131">
        <f t="shared" si="19"/>
        <v>99.99999999999989</v>
      </c>
      <c r="AW27" s="131">
        <f t="shared" si="19"/>
        <v>144.9999999999999</v>
      </c>
      <c r="AX27" s="131">
        <f t="shared" si="19"/>
        <v>144.9999999999999</v>
      </c>
      <c r="AY27" s="131">
        <f t="shared" si="19"/>
        <v>164.9999999999998</v>
      </c>
      <c r="AZ27" s="131">
        <f t="shared" si="19"/>
        <v>189.99999999999972</v>
      </c>
      <c r="BA27" s="131">
        <f t="shared" si="20"/>
        <v>229.99999999999974</v>
      </c>
      <c r="BB27" s="131">
        <f t="shared" si="20"/>
        <v>234.99999999999972</v>
      </c>
      <c r="BC27" s="131">
        <f t="shared" si="20"/>
        <v>234.99999999999972</v>
      </c>
      <c r="BD27" s="131">
        <f t="shared" si="20"/>
        <v>234.99999999999972</v>
      </c>
      <c r="BE27" s="131">
        <f t="shared" si="20"/>
        <v>234.99999999999972</v>
      </c>
      <c r="BF27" s="131">
        <f t="shared" si="20"/>
        <v>254.99999999999966</v>
      </c>
      <c r="BG27" s="131">
        <f t="shared" si="20"/>
        <v>254.99999999999966</v>
      </c>
      <c r="BH27" s="131">
        <f t="shared" si="20"/>
        <v>254.99999999999966</v>
      </c>
      <c r="BI27" s="131">
        <f t="shared" si="20"/>
        <v>254.99999999999966</v>
      </c>
      <c r="BJ27" s="131">
        <f t="shared" si="20"/>
        <v>254.99999999999966</v>
      </c>
      <c r="BK27" s="131">
        <f t="shared" si="20"/>
        <v>254.99999999999966</v>
      </c>
      <c r="BL27" s="131">
        <f t="shared" si="20"/>
        <v>274.9999999999996</v>
      </c>
      <c r="BM27" s="131">
        <f t="shared" si="20"/>
        <v>274.9999999999996</v>
      </c>
    </row>
    <row r="28" spans="1:65" ht="12.75">
      <c r="A28">
        <f t="shared" si="8"/>
        <v>26</v>
      </c>
      <c r="B28" s="130">
        <v>0.46875</v>
      </c>
      <c r="C28" s="131">
        <f t="shared" si="15"/>
        <v>-164.99999999999997</v>
      </c>
      <c r="D28" s="131">
        <f t="shared" si="15"/>
        <v>-164.99999999999997</v>
      </c>
      <c r="E28" s="131">
        <f t="shared" si="15"/>
        <v>-164.99999999999997</v>
      </c>
      <c r="F28" s="131">
        <f t="shared" si="15"/>
        <v>-164.99999999999997</v>
      </c>
      <c r="G28" s="131">
        <f t="shared" si="15"/>
        <v>-164.99999999999997</v>
      </c>
      <c r="H28" s="131">
        <f t="shared" si="15"/>
        <v>-164.99999999999997</v>
      </c>
      <c r="I28" s="131">
        <f t="shared" si="15"/>
        <v>-164.99999999999997</v>
      </c>
      <c r="J28" s="131">
        <f t="shared" si="15"/>
        <v>-164.99999999999997</v>
      </c>
      <c r="K28" s="131">
        <f t="shared" si="15"/>
        <v>-164.99999999999997</v>
      </c>
      <c r="L28" s="131">
        <f t="shared" si="15"/>
        <v>-164.99999999999997</v>
      </c>
      <c r="M28" s="131">
        <f t="shared" si="16"/>
        <v>-135</v>
      </c>
      <c r="N28" s="131">
        <f t="shared" si="16"/>
        <v>-135</v>
      </c>
      <c r="O28" s="131">
        <f t="shared" si="16"/>
        <v>-135</v>
      </c>
      <c r="P28" s="131">
        <f t="shared" si="16"/>
        <v>-135</v>
      </c>
      <c r="Q28" s="131">
        <f t="shared" si="16"/>
        <v>-114.99999999999999</v>
      </c>
      <c r="R28" s="131">
        <f t="shared" si="16"/>
        <v>-114.99999999999999</v>
      </c>
      <c r="S28" s="131">
        <f t="shared" si="16"/>
        <v>-114.99999999999999</v>
      </c>
      <c r="T28" s="131">
        <f t="shared" si="16"/>
        <v>-114.99999999999999</v>
      </c>
      <c r="U28" s="131">
        <f t="shared" si="16"/>
        <v>-94.99999999999999</v>
      </c>
      <c r="V28" s="131">
        <f t="shared" si="16"/>
        <v>-59.99999999999994</v>
      </c>
      <c r="W28" s="131">
        <f t="shared" si="17"/>
        <v>-54.999999999999964</v>
      </c>
      <c r="X28" s="131">
        <f t="shared" si="17"/>
        <v>-45</v>
      </c>
      <c r="Y28" s="131">
        <f t="shared" si="17"/>
        <v>-45</v>
      </c>
      <c r="Z28" s="131">
        <f t="shared" si="17"/>
        <v>-45</v>
      </c>
      <c r="AA28" s="131">
        <f t="shared" si="17"/>
        <v>-24.999999999999993</v>
      </c>
      <c r="AB28" s="131">
        <f t="shared" si="17"/>
        <v>0</v>
      </c>
      <c r="AC28" s="131">
        <f t="shared" si="17"/>
        <v>0</v>
      </c>
      <c r="AD28" s="131">
        <f t="shared" si="17"/>
        <v>0</v>
      </c>
      <c r="AE28" s="131">
        <f t="shared" si="17"/>
        <v>0</v>
      </c>
      <c r="AF28" s="131">
        <f t="shared" si="17"/>
        <v>20.000000000000007</v>
      </c>
      <c r="AG28" s="131">
        <f t="shared" si="18"/>
        <v>35.000000000000036</v>
      </c>
      <c r="AH28" s="131">
        <f t="shared" si="18"/>
        <v>45</v>
      </c>
      <c r="AI28" s="131">
        <f t="shared" si="18"/>
        <v>54.999999999999964</v>
      </c>
      <c r="AJ28" s="131">
        <f t="shared" si="18"/>
        <v>64.99999999999993</v>
      </c>
      <c r="AK28" s="131">
        <f t="shared" si="18"/>
        <v>64.99999999999993</v>
      </c>
      <c r="AL28" s="131">
        <f t="shared" si="18"/>
        <v>64.99999999999993</v>
      </c>
      <c r="AM28" s="131">
        <f t="shared" si="18"/>
        <v>74.99999999999989</v>
      </c>
      <c r="AN28" s="131">
        <f t="shared" si="18"/>
        <v>74.99999999999989</v>
      </c>
      <c r="AO28" s="131">
        <f t="shared" si="18"/>
        <v>74.99999999999989</v>
      </c>
      <c r="AP28" s="131">
        <f t="shared" si="18"/>
        <v>74.99999999999989</v>
      </c>
      <c r="AQ28" s="131">
        <f t="shared" si="19"/>
        <v>74.99999999999989</v>
      </c>
      <c r="AR28" s="131">
        <f t="shared" si="19"/>
        <v>74.99999999999989</v>
      </c>
      <c r="AS28" s="131">
        <f t="shared" si="19"/>
        <v>74.99999999999989</v>
      </c>
      <c r="AT28" s="131">
        <f t="shared" si="19"/>
        <v>74.99999999999989</v>
      </c>
      <c r="AU28" s="131">
        <f t="shared" si="19"/>
        <v>74.99999999999989</v>
      </c>
      <c r="AV28" s="131">
        <f t="shared" si="19"/>
        <v>74.99999999999989</v>
      </c>
      <c r="AW28" s="131">
        <f t="shared" si="19"/>
        <v>119.99999999999989</v>
      </c>
      <c r="AX28" s="131">
        <f t="shared" si="19"/>
        <v>119.99999999999989</v>
      </c>
      <c r="AY28" s="131">
        <f t="shared" si="19"/>
        <v>139.99999999999983</v>
      </c>
      <c r="AZ28" s="131">
        <f t="shared" si="19"/>
        <v>164.99999999999974</v>
      </c>
      <c r="BA28" s="131">
        <f t="shared" si="20"/>
        <v>204.99999999999974</v>
      </c>
      <c r="BB28" s="131">
        <f t="shared" si="20"/>
        <v>209.99999999999974</v>
      </c>
      <c r="BC28" s="131">
        <f t="shared" si="20"/>
        <v>209.99999999999974</v>
      </c>
      <c r="BD28" s="131">
        <f t="shared" si="20"/>
        <v>209.99999999999974</v>
      </c>
      <c r="BE28" s="131">
        <f t="shared" si="20"/>
        <v>209.99999999999974</v>
      </c>
      <c r="BF28" s="131">
        <f t="shared" si="20"/>
        <v>229.99999999999966</v>
      </c>
      <c r="BG28" s="131">
        <f t="shared" si="20"/>
        <v>229.99999999999966</v>
      </c>
      <c r="BH28" s="131">
        <f t="shared" si="20"/>
        <v>229.99999999999966</v>
      </c>
      <c r="BI28" s="131">
        <f t="shared" si="20"/>
        <v>229.99999999999966</v>
      </c>
      <c r="BJ28" s="131">
        <f t="shared" si="20"/>
        <v>229.99999999999966</v>
      </c>
      <c r="BK28" s="131">
        <f t="shared" si="20"/>
        <v>229.99999999999966</v>
      </c>
      <c r="BL28" s="131">
        <f t="shared" si="20"/>
        <v>249.9999999999996</v>
      </c>
      <c r="BM28" s="131">
        <f t="shared" si="20"/>
        <v>249.9999999999996</v>
      </c>
    </row>
    <row r="29" spans="1:65" ht="12.75">
      <c r="A29">
        <f t="shared" si="8"/>
        <v>27</v>
      </c>
      <c r="B29" s="130">
        <v>0.46875</v>
      </c>
      <c r="C29" s="131">
        <f t="shared" si="15"/>
        <v>-164.99999999999997</v>
      </c>
      <c r="D29" s="131">
        <f t="shared" si="15"/>
        <v>-164.99999999999997</v>
      </c>
      <c r="E29" s="131">
        <f t="shared" si="15"/>
        <v>-164.99999999999997</v>
      </c>
      <c r="F29" s="131">
        <f t="shared" si="15"/>
        <v>-164.99999999999997</v>
      </c>
      <c r="G29" s="131">
        <f t="shared" si="15"/>
        <v>-164.99999999999997</v>
      </c>
      <c r="H29" s="131">
        <f t="shared" si="15"/>
        <v>-164.99999999999997</v>
      </c>
      <c r="I29" s="131">
        <f t="shared" si="15"/>
        <v>-164.99999999999997</v>
      </c>
      <c r="J29" s="131">
        <f t="shared" si="15"/>
        <v>-164.99999999999997</v>
      </c>
      <c r="K29" s="131">
        <f t="shared" si="15"/>
        <v>-164.99999999999997</v>
      </c>
      <c r="L29" s="131">
        <f t="shared" si="15"/>
        <v>-164.99999999999997</v>
      </c>
      <c r="M29" s="131">
        <f t="shared" si="16"/>
        <v>-135</v>
      </c>
      <c r="N29" s="131">
        <f t="shared" si="16"/>
        <v>-135</v>
      </c>
      <c r="O29" s="131">
        <f t="shared" si="16"/>
        <v>-135</v>
      </c>
      <c r="P29" s="131">
        <f t="shared" si="16"/>
        <v>-135</v>
      </c>
      <c r="Q29" s="131">
        <f t="shared" si="16"/>
        <v>-114.99999999999999</v>
      </c>
      <c r="R29" s="131">
        <f t="shared" si="16"/>
        <v>-114.99999999999999</v>
      </c>
      <c r="S29" s="131">
        <f t="shared" si="16"/>
        <v>-114.99999999999999</v>
      </c>
      <c r="T29" s="131">
        <f t="shared" si="16"/>
        <v>-114.99999999999999</v>
      </c>
      <c r="U29" s="131">
        <f t="shared" si="16"/>
        <v>-94.99999999999999</v>
      </c>
      <c r="V29" s="131">
        <f t="shared" si="16"/>
        <v>-59.99999999999994</v>
      </c>
      <c r="W29" s="131">
        <f t="shared" si="17"/>
        <v>-54.999999999999964</v>
      </c>
      <c r="X29" s="131">
        <f t="shared" si="17"/>
        <v>-45</v>
      </c>
      <c r="Y29" s="131">
        <f t="shared" si="17"/>
        <v>-45</v>
      </c>
      <c r="Z29" s="131">
        <f t="shared" si="17"/>
        <v>-45</v>
      </c>
      <c r="AA29" s="131">
        <f t="shared" si="17"/>
        <v>-24.999999999999993</v>
      </c>
      <c r="AB29" s="131">
        <f t="shared" si="17"/>
        <v>0</v>
      </c>
      <c r="AC29" s="131">
        <f t="shared" si="17"/>
        <v>0</v>
      </c>
      <c r="AD29" s="131">
        <f t="shared" si="17"/>
        <v>0</v>
      </c>
      <c r="AE29" s="131">
        <f t="shared" si="17"/>
        <v>0</v>
      </c>
      <c r="AF29" s="131">
        <f t="shared" si="17"/>
        <v>20.000000000000007</v>
      </c>
      <c r="AG29" s="131">
        <f t="shared" si="18"/>
        <v>35.000000000000036</v>
      </c>
      <c r="AH29" s="131">
        <f t="shared" si="18"/>
        <v>45</v>
      </c>
      <c r="AI29" s="131">
        <f t="shared" si="18"/>
        <v>54.999999999999964</v>
      </c>
      <c r="AJ29" s="131">
        <f t="shared" si="18"/>
        <v>64.99999999999993</v>
      </c>
      <c r="AK29" s="131">
        <f t="shared" si="18"/>
        <v>64.99999999999993</v>
      </c>
      <c r="AL29" s="131">
        <f t="shared" si="18"/>
        <v>64.99999999999993</v>
      </c>
      <c r="AM29" s="131">
        <f t="shared" si="18"/>
        <v>74.99999999999989</v>
      </c>
      <c r="AN29" s="131">
        <f t="shared" si="18"/>
        <v>74.99999999999989</v>
      </c>
      <c r="AO29" s="131">
        <f t="shared" si="18"/>
        <v>74.99999999999989</v>
      </c>
      <c r="AP29" s="131">
        <f t="shared" si="18"/>
        <v>74.99999999999989</v>
      </c>
      <c r="AQ29" s="131">
        <f t="shared" si="19"/>
        <v>74.99999999999989</v>
      </c>
      <c r="AR29" s="131">
        <f t="shared" si="19"/>
        <v>74.99999999999989</v>
      </c>
      <c r="AS29" s="131">
        <f t="shared" si="19"/>
        <v>74.99999999999989</v>
      </c>
      <c r="AT29" s="131">
        <f t="shared" si="19"/>
        <v>74.99999999999989</v>
      </c>
      <c r="AU29" s="131">
        <f t="shared" si="19"/>
        <v>74.99999999999989</v>
      </c>
      <c r="AV29" s="131">
        <f t="shared" si="19"/>
        <v>74.99999999999989</v>
      </c>
      <c r="AW29" s="131">
        <f t="shared" si="19"/>
        <v>119.99999999999989</v>
      </c>
      <c r="AX29" s="131">
        <f t="shared" si="19"/>
        <v>119.99999999999989</v>
      </c>
      <c r="AY29" s="131">
        <f t="shared" si="19"/>
        <v>139.99999999999983</v>
      </c>
      <c r="AZ29" s="131">
        <f t="shared" si="19"/>
        <v>164.99999999999974</v>
      </c>
      <c r="BA29" s="131">
        <f t="shared" si="20"/>
        <v>204.99999999999974</v>
      </c>
      <c r="BB29" s="131">
        <f t="shared" si="20"/>
        <v>209.99999999999974</v>
      </c>
      <c r="BC29" s="131">
        <f t="shared" si="20"/>
        <v>209.99999999999974</v>
      </c>
      <c r="BD29" s="131">
        <f t="shared" si="20"/>
        <v>209.99999999999974</v>
      </c>
      <c r="BE29" s="131">
        <f t="shared" si="20"/>
        <v>209.99999999999974</v>
      </c>
      <c r="BF29" s="131">
        <f t="shared" si="20"/>
        <v>229.99999999999966</v>
      </c>
      <c r="BG29" s="131">
        <f t="shared" si="20"/>
        <v>229.99999999999966</v>
      </c>
      <c r="BH29" s="131">
        <f t="shared" si="20"/>
        <v>229.99999999999966</v>
      </c>
      <c r="BI29" s="131">
        <f t="shared" si="20"/>
        <v>229.99999999999966</v>
      </c>
      <c r="BJ29" s="131">
        <f t="shared" si="20"/>
        <v>229.99999999999966</v>
      </c>
      <c r="BK29" s="131">
        <f t="shared" si="20"/>
        <v>229.99999999999966</v>
      </c>
      <c r="BL29" s="131">
        <f t="shared" si="20"/>
        <v>249.9999999999996</v>
      </c>
      <c r="BM29" s="131">
        <f t="shared" si="20"/>
        <v>249.9999999999996</v>
      </c>
    </row>
    <row r="30" spans="1:65" ht="12.75">
      <c r="A30">
        <f t="shared" si="8"/>
        <v>28</v>
      </c>
      <c r="B30" s="130">
        <v>0.46875</v>
      </c>
      <c r="C30" s="131">
        <f t="shared" si="15"/>
        <v>-164.99999999999997</v>
      </c>
      <c r="D30" s="131">
        <f t="shared" si="15"/>
        <v>-164.99999999999997</v>
      </c>
      <c r="E30" s="131">
        <f t="shared" si="15"/>
        <v>-164.99999999999997</v>
      </c>
      <c r="F30" s="131">
        <f t="shared" si="15"/>
        <v>-164.99999999999997</v>
      </c>
      <c r="G30" s="131">
        <f t="shared" si="15"/>
        <v>-164.99999999999997</v>
      </c>
      <c r="H30" s="131">
        <f t="shared" si="15"/>
        <v>-164.99999999999997</v>
      </c>
      <c r="I30" s="131">
        <f t="shared" si="15"/>
        <v>-164.99999999999997</v>
      </c>
      <c r="J30" s="131">
        <f t="shared" si="15"/>
        <v>-164.99999999999997</v>
      </c>
      <c r="K30" s="131">
        <f t="shared" si="15"/>
        <v>-164.99999999999997</v>
      </c>
      <c r="L30" s="131">
        <f t="shared" si="15"/>
        <v>-164.99999999999997</v>
      </c>
      <c r="M30" s="131">
        <f t="shared" si="16"/>
        <v>-135</v>
      </c>
      <c r="N30" s="131">
        <f t="shared" si="16"/>
        <v>-135</v>
      </c>
      <c r="O30" s="131">
        <f t="shared" si="16"/>
        <v>-135</v>
      </c>
      <c r="P30" s="131">
        <f t="shared" si="16"/>
        <v>-135</v>
      </c>
      <c r="Q30" s="131">
        <f t="shared" si="16"/>
        <v>-114.99999999999999</v>
      </c>
      <c r="R30" s="131">
        <f t="shared" si="16"/>
        <v>-114.99999999999999</v>
      </c>
      <c r="S30" s="131">
        <f t="shared" si="16"/>
        <v>-114.99999999999999</v>
      </c>
      <c r="T30" s="131">
        <f t="shared" si="16"/>
        <v>-114.99999999999999</v>
      </c>
      <c r="U30" s="131">
        <f t="shared" si="16"/>
        <v>-94.99999999999999</v>
      </c>
      <c r="V30" s="131">
        <f t="shared" si="16"/>
        <v>-59.99999999999994</v>
      </c>
      <c r="W30" s="131">
        <f t="shared" si="17"/>
        <v>-54.999999999999964</v>
      </c>
      <c r="X30" s="131">
        <f t="shared" si="17"/>
        <v>-45</v>
      </c>
      <c r="Y30" s="131">
        <f t="shared" si="17"/>
        <v>-45</v>
      </c>
      <c r="Z30" s="131">
        <f t="shared" si="17"/>
        <v>-45</v>
      </c>
      <c r="AA30" s="131">
        <f t="shared" si="17"/>
        <v>-24.999999999999993</v>
      </c>
      <c r="AB30" s="131">
        <f t="shared" si="17"/>
        <v>0</v>
      </c>
      <c r="AC30" s="131">
        <f t="shared" si="17"/>
        <v>0</v>
      </c>
      <c r="AD30" s="131">
        <f t="shared" si="17"/>
        <v>0</v>
      </c>
      <c r="AE30" s="131">
        <f t="shared" si="17"/>
        <v>0</v>
      </c>
      <c r="AF30" s="131">
        <f t="shared" si="17"/>
        <v>20.000000000000007</v>
      </c>
      <c r="AG30" s="131">
        <f t="shared" si="18"/>
        <v>35.000000000000036</v>
      </c>
      <c r="AH30" s="131">
        <f t="shared" si="18"/>
        <v>45</v>
      </c>
      <c r="AI30" s="131">
        <f t="shared" si="18"/>
        <v>54.999999999999964</v>
      </c>
      <c r="AJ30" s="131">
        <f t="shared" si="18"/>
        <v>64.99999999999993</v>
      </c>
      <c r="AK30" s="131">
        <f t="shared" si="18"/>
        <v>64.99999999999993</v>
      </c>
      <c r="AL30" s="131">
        <f t="shared" si="18"/>
        <v>64.99999999999993</v>
      </c>
      <c r="AM30" s="131">
        <f t="shared" si="18"/>
        <v>74.99999999999989</v>
      </c>
      <c r="AN30" s="131">
        <f t="shared" si="18"/>
        <v>74.99999999999989</v>
      </c>
      <c r="AO30" s="131">
        <f t="shared" si="18"/>
        <v>74.99999999999989</v>
      </c>
      <c r="AP30" s="131">
        <f t="shared" si="18"/>
        <v>74.99999999999989</v>
      </c>
      <c r="AQ30" s="131">
        <f t="shared" si="19"/>
        <v>74.99999999999989</v>
      </c>
      <c r="AR30" s="131">
        <f t="shared" si="19"/>
        <v>74.99999999999989</v>
      </c>
      <c r="AS30" s="131">
        <f t="shared" si="19"/>
        <v>74.99999999999989</v>
      </c>
      <c r="AT30" s="131">
        <f t="shared" si="19"/>
        <v>74.99999999999989</v>
      </c>
      <c r="AU30" s="131">
        <f t="shared" si="19"/>
        <v>74.99999999999989</v>
      </c>
      <c r="AV30" s="131">
        <f t="shared" si="19"/>
        <v>74.99999999999989</v>
      </c>
      <c r="AW30" s="131">
        <f t="shared" si="19"/>
        <v>119.99999999999989</v>
      </c>
      <c r="AX30" s="131">
        <f t="shared" si="19"/>
        <v>119.99999999999989</v>
      </c>
      <c r="AY30" s="131">
        <f t="shared" si="19"/>
        <v>139.99999999999983</v>
      </c>
      <c r="AZ30" s="131">
        <f t="shared" si="19"/>
        <v>164.99999999999974</v>
      </c>
      <c r="BA30" s="131">
        <f t="shared" si="20"/>
        <v>204.99999999999974</v>
      </c>
      <c r="BB30" s="131">
        <f t="shared" si="20"/>
        <v>209.99999999999974</v>
      </c>
      <c r="BC30" s="131">
        <f t="shared" si="20"/>
        <v>209.99999999999974</v>
      </c>
      <c r="BD30" s="131">
        <f t="shared" si="20"/>
        <v>209.99999999999974</v>
      </c>
      <c r="BE30" s="131">
        <f t="shared" si="20"/>
        <v>209.99999999999974</v>
      </c>
      <c r="BF30" s="131">
        <f t="shared" si="20"/>
        <v>229.99999999999966</v>
      </c>
      <c r="BG30" s="131">
        <f t="shared" si="20"/>
        <v>229.99999999999966</v>
      </c>
      <c r="BH30" s="131">
        <f t="shared" si="20"/>
        <v>229.99999999999966</v>
      </c>
      <c r="BI30" s="131">
        <f t="shared" si="20"/>
        <v>229.99999999999966</v>
      </c>
      <c r="BJ30" s="131">
        <f t="shared" si="20"/>
        <v>229.99999999999966</v>
      </c>
      <c r="BK30" s="131">
        <f t="shared" si="20"/>
        <v>229.99999999999966</v>
      </c>
      <c r="BL30" s="131">
        <f t="shared" si="20"/>
        <v>249.9999999999996</v>
      </c>
      <c r="BM30" s="131">
        <f t="shared" si="20"/>
        <v>249.9999999999996</v>
      </c>
    </row>
    <row r="31" spans="1:65" ht="12.75">
      <c r="A31">
        <f t="shared" si="8"/>
        <v>29</v>
      </c>
      <c r="B31" s="130">
        <v>0.46875</v>
      </c>
      <c r="C31" s="131">
        <f t="shared" si="15"/>
        <v>-164.99999999999997</v>
      </c>
      <c r="D31" s="131">
        <f t="shared" si="15"/>
        <v>-164.99999999999997</v>
      </c>
      <c r="E31" s="131">
        <f t="shared" si="15"/>
        <v>-164.99999999999997</v>
      </c>
      <c r="F31" s="131">
        <f t="shared" si="15"/>
        <v>-164.99999999999997</v>
      </c>
      <c r="G31" s="131">
        <f t="shared" si="15"/>
        <v>-164.99999999999997</v>
      </c>
      <c r="H31" s="131">
        <f t="shared" si="15"/>
        <v>-164.99999999999997</v>
      </c>
      <c r="I31" s="131">
        <f t="shared" si="15"/>
        <v>-164.99999999999997</v>
      </c>
      <c r="J31" s="131">
        <f t="shared" si="15"/>
        <v>-164.99999999999997</v>
      </c>
      <c r="K31" s="131">
        <f t="shared" si="15"/>
        <v>-164.99999999999997</v>
      </c>
      <c r="L31" s="131">
        <f t="shared" si="15"/>
        <v>-164.99999999999997</v>
      </c>
      <c r="M31" s="131">
        <f t="shared" si="16"/>
        <v>-135</v>
      </c>
      <c r="N31" s="131">
        <f t="shared" si="16"/>
        <v>-135</v>
      </c>
      <c r="O31" s="131">
        <f t="shared" si="16"/>
        <v>-135</v>
      </c>
      <c r="P31" s="131">
        <f t="shared" si="16"/>
        <v>-135</v>
      </c>
      <c r="Q31" s="131">
        <f t="shared" si="16"/>
        <v>-114.99999999999999</v>
      </c>
      <c r="R31" s="131">
        <f t="shared" si="16"/>
        <v>-114.99999999999999</v>
      </c>
      <c r="S31" s="131">
        <f t="shared" si="16"/>
        <v>-114.99999999999999</v>
      </c>
      <c r="T31" s="131">
        <f t="shared" si="16"/>
        <v>-114.99999999999999</v>
      </c>
      <c r="U31" s="131">
        <f t="shared" si="16"/>
        <v>-94.99999999999999</v>
      </c>
      <c r="V31" s="131">
        <f t="shared" si="16"/>
        <v>-59.99999999999994</v>
      </c>
      <c r="W31" s="131">
        <f t="shared" si="17"/>
        <v>-54.999999999999964</v>
      </c>
      <c r="X31" s="131">
        <f t="shared" si="17"/>
        <v>-45</v>
      </c>
      <c r="Y31" s="131">
        <f t="shared" si="17"/>
        <v>-45</v>
      </c>
      <c r="Z31" s="131">
        <f t="shared" si="17"/>
        <v>-45</v>
      </c>
      <c r="AA31" s="131">
        <f t="shared" si="17"/>
        <v>-24.999999999999993</v>
      </c>
      <c r="AB31" s="131">
        <f t="shared" si="17"/>
        <v>0</v>
      </c>
      <c r="AC31" s="131">
        <f t="shared" si="17"/>
        <v>0</v>
      </c>
      <c r="AD31" s="131">
        <f t="shared" si="17"/>
        <v>0</v>
      </c>
      <c r="AE31" s="131">
        <f t="shared" si="17"/>
        <v>0</v>
      </c>
      <c r="AF31" s="131">
        <f t="shared" si="17"/>
        <v>20.000000000000007</v>
      </c>
      <c r="AG31" s="131">
        <f t="shared" si="18"/>
        <v>35.000000000000036</v>
      </c>
      <c r="AH31" s="131">
        <f t="shared" si="18"/>
        <v>45</v>
      </c>
      <c r="AI31" s="131">
        <f t="shared" si="18"/>
        <v>54.999999999999964</v>
      </c>
      <c r="AJ31" s="131">
        <f t="shared" si="18"/>
        <v>64.99999999999993</v>
      </c>
      <c r="AK31" s="131">
        <f t="shared" si="18"/>
        <v>64.99999999999993</v>
      </c>
      <c r="AL31" s="131">
        <f t="shared" si="18"/>
        <v>64.99999999999993</v>
      </c>
      <c r="AM31" s="131">
        <f t="shared" si="18"/>
        <v>74.99999999999989</v>
      </c>
      <c r="AN31" s="131">
        <f t="shared" si="18"/>
        <v>74.99999999999989</v>
      </c>
      <c r="AO31" s="131">
        <f t="shared" si="18"/>
        <v>74.99999999999989</v>
      </c>
      <c r="AP31" s="131">
        <f t="shared" si="18"/>
        <v>74.99999999999989</v>
      </c>
      <c r="AQ31" s="131">
        <f t="shared" si="19"/>
        <v>74.99999999999989</v>
      </c>
      <c r="AR31" s="131">
        <f t="shared" si="19"/>
        <v>74.99999999999989</v>
      </c>
      <c r="AS31" s="131">
        <f t="shared" si="19"/>
        <v>74.99999999999989</v>
      </c>
      <c r="AT31" s="131">
        <f t="shared" si="19"/>
        <v>74.99999999999989</v>
      </c>
      <c r="AU31" s="131">
        <f t="shared" si="19"/>
        <v>74.99999999999989</v>
      </c>
      <c r="AV31" s="131">
        <f t="shared" si="19"/>
        <v>74.99999999999989</v>
      </c>
      <c r="AW31" s="131">
        <f t="shared" si="19"/>
        <v>119.99999999999989</v>
      </c>
      <c r="AX31" s="131">
        <f t="shared" si="19"/>
        <v>119.99999999999989</v>
      </c>
      <c r="AY31" s="131">
        <f t="shared" si="19"/>
        <v>139.99999999999983</v>
      </c>
      <c r="AZ31" s="131">
        <f t="shared" si="19"/>
        <v>164.99999999999974</v>
      </c>
      <c r="BA31" s="131">
        <f t="shared" si="20"/>
        <v>204.99999999999974</v>
      </c>
      <c r="BB31" s="131">
        <f t="shared" si="20"/>
        <v>209.99999999999974</v>
      </c>
      <c r="BC31" s="131">
        <f t="shared" si="20"/>
        <v>209.99999999999974</v>
      </c>
      <c r="BD31" s="131">
        <f t="shared" si="20"/>
        <v>209.99999999999974</v>
      </c>
      <c r="BE31" s="131">
        <f t="shared" si="20"/>
        <v>209.99999999999974</v>
      </c>
      <c r="BF31" s="131">
        <f t="shared" si="20"/>
        <v>229.99999999999966</v>
      </c>
      <c r="BG31" s="131">
        <f t="shared" si="20"/>
        <v>229.99999999999966</v>
      </c>
      <c r="BH31" s="131">
        <f t="shared" si="20"/>
        <v>229.99999999999966</v>
      </c>
      <c r="BI31" s="131">
        <f t="shared" si="20"/>
        <v>229.99999999999966</v>
      </c>
      <c r="BJ31" s="131">
        <f t="shared" si="20"/>
        <v>229.99999999999966</v>
      </c>
      <c r="BK31" s="131">
        <f t="shared" si="20"/>
        <v>229.99999999999966</v>
      </c>
      <c r="BL31" s="131">
        <f t="shared" si="20"/>
        <v>249.9999999999996</v>
      </c>
      <c r="BM31" s="131">
        <f t="shared" si="20"/>
        <v>249.9999999999996</v>
      </c>
    </row>
    <row r="32" spans="1:65" ht="12.75">
      <c r="A32">
        <f t="shared" si="8"/>
        <v>30</v>
      </c>
      <c r="B32" s="130">
        <v>0.4826388888888889</v>
      </c>
      <c r="C32" s="131">
        <f t="shared" si="15"/>
        <v>-184.99999999999997</v>
      </c>
      <c r="D32" s="131">
        <f t="shared" si="15"/>
        <v>-184.99999999999997</v>
      </c>
      <c r="E32" s="131">
        <f t="shared" si="15"/>
        <v>-184.99999999999997</v>
      </c>
      <c r="F32" s="131">
        <f t="shared" si="15"/>
        <v>-184.99999999999997</v>
      </c>
      <c r="G32" s="131">
        <f t="shared" si="15"/>
        <v>-184.99999999999997</v>
      </c>
      <c r="H32" s="131">
        <f t="shared" si="15"/>
        <v>-184.99999999999997</v>
      </c>
      <c r="I32" s="131">
        <f t="shared" si="15"/>
        <v>-184.99999999999997</v>
      </c>
      <c r="J32" s="131">
        <f t="shared" si="15"/>
        <v>-184.99999999999997</v>
      </c>
      <c r="K32" s="131">
        <f t="shared" si="15"/>
        <v>-184.99999999999997</v>
      </c>
      <c r="L32" s="131">
        <f t="shared" si="15"/>
        <v>-184.99999999999997</v>
      </c>
      <c r="M32" s="131">
        <f t="shared" si="16"/>
        <v>-155</v>
      </c>
      <c r="N32" s="131">
        <f t="shared" si="16"/>
        <v>-155</v>
      </c>
      <c r="O32" s="131">
        <f t="shared" si="16"/>
        <v>-155</v>
      </c>
      <c r="P32" s="131">
        <f t="shared" si="16"/>
        <v>-155</v>
      </c>
      <c r="Q32" s="131">
        <f t="shared" si="16"/>
        <v>-135</v>
      </c>
      <c r="R32" s="131">
        <f t="shared" si="16"/>
        <v>-135</v>
      </c>
      <c r="S32" s="131">
        <f t="shared" si="16"/>
        <v>-135</v>
      </c>
      <c r="T32" s="131">
        <f t="shared" si="16"/>
        <v>-135</v>
      </c>
      <c r="U32" s="131">
        <f t="shared" si="16"/>
        <v>-114.99999999999999</v>
      </c>
      <c r="V32" s="131">
        <f t="shared" si="16"/>
        <v>-79.99999999999996</v>
      </c>
      <c r="W32" s="131">
        <f t="shared" si="17"/>
        <v>-74.99999999999997</v>
      </c>
      <c r="X32" s="131">
        <f t="shared" si="17"/>
        <v>-65.00000000000001</v>
      </c>
      <c r="Y32" s="131">
        <f t="shared" si="17"/>
        <v>-65.00000000000001</v>
      </c>
      <c r="Z32" s="131">
        <f t="shared" si="17"/>
        <v>-65.00000000000001</v>
      </c>
      <c r="AA32" s="131">
        <f t="shared" si="17"/>
        <v>-45</v>
      </c>
      <c r="AB32" s="131">
        <f t="shared" si="17"/>
        <v>-20.000000000000007</v>
      </c>
      <c r="AC32" s="131">
        <f t="shared" si="17"/>
        <v>-20.000000000000007</v>
      </c>
      <c r="AD32" s="131">
        <f t="shared" si="17"/>
        <v>-20.000000000000007</v>
      </c>
      <c r="AE32" s="131">
        <f t="shared" si="17"/>
        <v>-20.000000000000007</v>
      </c>
      <c r="AF32" s="131">
        <f t="shared" si="17"/>
        <v>0</v>
      </c>
      <c r="AG32" s="131">
        <f t="shared" si="18"/>
        <v>15.000000000000027</v>
      </c>
      <c r="AH32" s="131">
        <f t="shared" si="18"/>
        <v>24.999999999999993</v>
      </c>
      <c r="AI32" s="131">
        <f t="shared" si="18"/>
        <v>34.99999999999996</v>
      </c>
      <c r="AJ32" s="131">
        <f t="shared" si="18"/>
        <v>44.99999999999992</v>
      </c>
      <c r="AK32" s="131">
        <f t="shared" si="18"/>
        <v>44.99999999999992</v>
      </c>
      <c r="AL32" s="131">
        <f t="shared" si="18"/>
        <v>44.99999999999992</v>
      </c>
      <c r="AM32" s="131">
        <f t="shared" si="18"/>
        <v>54.999999999999886</v>
      </c>
      <c r="AN32" s="131">
        <f t="shared" si="18"/>
        <v>54.999999999999886</v>
      </c>
      <c r="AO32" s="131">
        <f t="shared" si="18"/>
        <v>54.999999999999886</v>
      </c>
      <c r="AP32" s="131">
        <f t="shared" si="18"/>
        <v>54.999999999999886</v>
      </c>
      <c r="AQ32" s="131">
        <f t="shared" si="19"/>
        <v>54.999999999999886</v>
      </c>
      <c r="AR32" s="131">
        <f t="shared" si="19"/>
        <v>54.999999999999886</v>
      </c>
      <c r="AS32" s="131">
        <f t="shared" si="19"/>
        <v>54.999999999999886</v>
      </c>
      <c r="AT32" s="131">
        <f t="shared" si="19"/>
        <v>54.999999999999886</v>
      </c>
      <c r="AU32" s="131">
        <f t="shared" si="19"/>
        <v>54.999999999999886</v>
      </c>
      <c r="AV32" s="131">
        <f t="shared" si="19"/>
        <v>54.999999999999886</v>
      </c>
      <c r="AW32" s="131">
        <f t="shared" si="19"/>
        <v>99.99999999999989</v>
      </c>
      <c r="AX32" s="131">
        <f t="shared" si="19"/>
        <v>99.99999999999989</v>
      </c>
      <c r="AY32" s="131">
        <f t="shared" si="19"/>
        <v>119.99999999999982</v>
      </c>
      <c r="AZ32" s="131">
        <f t="shared" si="19"/>
        <v>144.99999999999972</v>
      </c>
      <c r="BA32" s="131">
        <f t="shared" si="20"/>
        <v>184.99999999999974</v>
      </c>
      <c r="BB32" s="131">
        <f t="shared" si="20"/>
        <v>189.99999999999972</v>
      </c>
      <c r="BC32" s="131">
        <f t="shared" si="20"/>
        <v>189.99999999999972</v>
      </c>
      <c r="BD32" s="131">
        <f t="shared" si="20"/>
        <v>189.99999999999972</v>
      </c>
      <c r="BE32" s="131">
        <f t="shared" si="20"/>
        <v>189.99999999999972</v>
      </c>
      <c r="BF32" s="131">
        <f t="shared" si="20"/>
        <v>209.99999999999966</v>
      </c>
      <c r="BG32" s="131">
        <f t="shared" si="20"/>
        <v>209.99999999999966</v>
      </c>
      <c r="BH32" s="131">
        <f t="shared" si="20"/>
        <v>209.99999999999966</v>
      </c>
      <c r="BI32" s="131">
        <f t="shared" si="20"/>
        <v>209.99999999999966</v>
      </c>
      <c r="BJ32" s="131">
        <f t="shared" si="20"/>
        <v>209.99999999999966</v>
      </c>
      <c r="BK32" s="131">
        <f t="shared" si="20"/>
        <v>209.99999999999966</v>
      </c>
      <c r="BL32" s="131">
        <f t="shared" si="20"/>
        <v>229.99999999999957</v>
      </c>
      <c r="BM32" s="131">
        <f t="shared" si="20"/>
        <v>229.99999999999957</v>
      </c>
    </row>
    <row r="33" spans="1:65" ht="12.75">
      <c r="A33">
        <f t="shared" si="8"/>
        <v>31</v>
      </c>
      <c r="B33" s="130">
        <v>0.4930555555555556</v>
      </c>
      <c r="C33" s="131">
        <f aca="true" t="shared" si="21" ref="C33:L42">60*24*(VLOOKUP(C$2,SCHEDULE,2)-VLOOKUP($A33,SCHEDULE,2))</f>
        <v>-200</v>
      </c>
      <c r="D33" s="131">
        <f t="shared" si="21"/>
        <v>-200</v>
      </c>
      <c r="E33" s="131">
        <f t="shared" si="21"/>
        <v>-200</v>
      </c>
      <c r="F33" s="131">
        <f t="shared" si="21"/>
        <v>-200</v>
      </c>
      <c r="G33" s="131">
        <f t="shared" si="21"/>
        <v>-200</v>
      </c>
      <c r="H33" s="131">
        <f t="shared" si="21"/>
        <v>-200</v>
      </c>
      <c r="I33" s="131">
        <f t="shared" si="21"/>
        <v>-200</v>
      </c>
      <c r="J33" s="131">
        <f t="shared" si="21"/>
        <v>-200</v>
      </c>
      <c r="K33" s="131">
        <f t="shared" si="21"/>
        <v>-200</v>
      </c>
      <c r="L33" s="131">
        <f t="shared" si="21"/>
        <v>-200</v>
      </c>
      <c r="M33" s="131">
        <f aca="true" t="shared" si="22" ref="M33:V42">60*24*(VLOOKUP(M$2,SCHEDULE,2)-VLOOKUP($A33,SCHEDULE,2))</f>
        <v>-170.00000000000003</v>
      </c>
      <c r="N33" s="131">
        <f t="shared" si="22"/>
        <v>-170.00000000000003</v>
      </c>
      <c r="O33" s="131">
        <f t="shared" si="22"/>
        <v>-170.00000000000003</v>
      </c>
      <c r="P33" s="131">
        <f t="shared" si="22"/>
        <v>-170.00000000000003</v>
      </c>
      <c r="Q33" s="131">
        <f t="shared" si="22"/>
        <v>-150.00000000000003</v>
      </c>
      <c r="R33" s="131">
        <f t="shared" si="22"/>
        <v>-150.00000000000003</v>
      </c>
      <c r="S33" s="131">
        <f t="shared" si="22"/>
        <v>-150.00000000000003</v>
      </c>
      <c r="T33" s="131">
        <f t="shared" si="22"/>
        <v>-150.00000000000003</v>
      </c>
      <c r="U33" s="131">
        <f t="shared" si="22"/>
        <v>-130.00000000000003</v>
      </c>
      <c r="V33" s="131">
        <f t="shared" si="22"/>
        <v>-94.99999999999999</v>
      </c>
      <c r="W33" s="131">
        <f aca="true" t="shared" si="23" ref="W33:AF42">60*24*(VLOOKUP(W$2,SCHEDULE,2)-VLOOKUP($A33,SCHEDULE,2))</f>
        <v>-90</v>
      </c>
      <c r="X33" s="131">
        <f t="shared" si="23"/>
        <v>-80.00000000000003</v>
      </c>
      <c r="Y33" s="131">
        <f t="shared" si="23"/>
        <v>-80.00000000000003</v>
      </c>
      <c r="Z33" s="131">
        <f t="shared" si="23"/>
        <v>-80.00000000000003</v>
      </c>
      <c r="AA33" s="131">
        <f t="shared" si="23"/>
        <v>-60.00000000000003</v>
      </c>
      <c r="AB33" s="131">
        <f t="shared" si="23"/>
        <v>-35.000000000000036</v>
      </c>
      <c r="AC33" s="131">
        <f t="shared" si="23"/>
        <v>-35.000000000000036</v>
      </c>
      <c r="AD33" s="131">
        <f t="shared" si="23"/>
        <v>-35.000000000000036</v>
      </c>
      <c r="AE33" s="131">
        <f t="shared" si="23"/>
        <v>-35.000000000000036</v>
      </c>
      <c r="AF33" s="131">
        <f t="shared" si="23"/>
        <v>-15.000000000000027</v>
      </c>
      <c r="AG33" s="131">
        <f aca="true" t="shared" si="24" ref="AG33:AP42">60*24*(VLOOKUP(AG$2,SCHEDULE,2)-VLOOKUP($A33,SCHEDULE,2))</f>
        <v>0</v>
      </c>
      <c r="AH33" s="131">
        <f t="shared" si="24"/>
        <v>9.999999999999964</v>
      </c>
      <c r="AI33" s="131">
        <f t="shared" si="24"/>
        <v>19.99999999999993</v>
      </c>
      <c r="AJ33" s="131">
        <f t="shared" si="24"/>
        <v>29.999999999999893</v>
      </c>
      <c r="AK33" s="131">
        <f t="shared" si="24"/>
        <v>29.999999999999893</v>
      </c>
      <c r="AL33" s="131">
        <f t="shared" si="24"/>
        <v>29.999999999999893</v>
      </c>
      <c r="AM33" s="131">
        <f t="shared" si="24"/>
        <v>39.99999999999986</v>
      </c>
      <c r="AN33" s="131">
        <f t="shared" si="24"/>
        <v>39.99999999999986</v>
      </c>
      <c r="AO33" s="131">
        <f t="shared" si="24"/>
        <v>39.99999999999986</v>
      </c>
      <c r="AP33" s="131">
        <f t="shared" si="24"/>
        <v>39.99999999999986</v>
      </c>
      <c r="AQ33" s="131">
        <f aca="true" t="shared" si="25" ref="AQ33:AZ42">60*24*(VLOOKUP(AQ$2,SCHEDULE,2)-VLOOKUP($A33,SCHEDULE,2))</f>
        <v>39.99999999999986</v>
      </c>
      <c r="AR33" s="131">
        <f t="shared" si="25"/>
        <v>39.99999999999986</v>
      </c>
      <c r="AS33" s="131">
        <f t="shared" si="25"/>
        <v>39.99999999999986</v>
      </c>
      <c r="AT33" s="131">
        <f t="shared" si="25"/>
        <v>39.99999999999986</v>
      </c>
      <c r="AU33" s="131">
        <f t="shared" si="25"/>
        <v>39.99999999999986</v>
      </c>
      <c r="AV33" s="131">
        <f t="shared" si="25"/>
        <v>39.99999999999986</v>
      </c>
      <c r="AW33" s="131">
        <f t="shared" si="25"/>
        <v>84.99999999999986</v>
      </c>
      <c r="AX33" s="131">
        <f t="shared" si="25"/>
        <v>84.99999999999986</v>
      </c>
      <c r="AY33" s="131">
        <f t="shared" si="25"/>
        <v>104.99999999999979</v>
      </c>
      <c r="AZ33" s="131">
        <f t="shared" si="25"/>
        <v>129.9999999999997</v>
      </c>
      <c r="BA33" s="131">
        <f aca="true" t="shared" si="26" ref="BA33:BM42">60*24*(VLOOKUP(BA$2,SCHEDULE,2)-VLOOKUP($A33,SCHEDULE,2))</f>
        <v>169.99999999999972</v>
      </c>
      <c r="BB33" s="131">
        <f t="shared" si="26"/>
        <v>174.9999999999997</v>
      </c>
      <c r="BC33" s="131">
        <f t="shared" si="26"/>
        <v>174.9999999999997</v>
      </c>
      <c r="BD33" s="131">
        <f t="shared" si="26"/>
        <v>174.9999999999997</v>
      </c>
      <c r="BE33" s="131">
        <f t="shared" si="26"/>
        <v>174.9999999999997</v>
      </c>
      <c r="BF33" s="131">
        <f t="shared" si="26"/>
        <v>194.99999999999963</v>
      </c>
      <c r="BG33" s="131">
        <f t="shared" si="26"/>
        <v>194.99999999999963</v>
      </c>
      <c r="BH33" s="131">
        <f t="shared" si="26"/>
        <v>194.99999999999963</v>
      </c>
      <c r="BI33" s="131">
        <f t="shared" si="26"/>
        <v>194.99999999999963</v>
      </c>
      <c r="BJ33" s="131">
        <f t="shared" si="26"/>
        <v>194.99999999999963</v>
      </c>
      <c r="BK33" s="131">
        <f t="shared" si="26"/>
        <v>194.99999999999963</v>
      </c>
      <c r="BL33" s="131">
        <f t="shared" si="26"/>
        <v>214.99999999999955</v>
      </c>
      <c r="BM33" s="131">
        <f t="shared" si="26"/>
        <v>214.99999999999955</v>
      </c>
    </row>
    <row r="34" spans="1:65" ht="12.75">
      <c r="A34">
        <f t="shared" si="8"/>
        <v>32</v>
      </c>
      <c r="B34" s="130">
        <v>0.5</v>
      </c>
      <c r="C34" s="131">
        <f t="shared" si="21"/>
        <v>-209.99999999999997</v>
      </c>
      <c r="D34" s="131">
        <f t="shared" si="21"/>
        <v>-209.99999999999997</v>
      </c>
      <c r="E34" s="131">
        <f t="shared" si="21"/>
        <v>-209.99999999999997</v>
      </c>
      <c r="F34" s="131">
        <f t="shared" si="21"/>
        <v>-209.99999999999997</v>
      </c>
      <c r="G34" s="131">
        <f t="shared" si="21"/>
        <v>-209.99999999999997</v>
      </c>
      <c r="H34" s="131">
        <f t="shared" si="21"/>
        <v>-209.99999999999997</v>
      </c>
      <c r="I34" s="131">
        <f t="shared" si="21"/>
        <v>-209.99999999999997</v>
      </c>
      <c r="J34" s="131">
        <f t="shared" si="21"/>
        <v>-209.99999999999997</v>
      </c>
      <c r="K34" s="131">
        <f t="shared" si="21"/>
        <v>-209.99999999999997</v>
      </c>
      <c r="L34" s="131">
        <f t="shared" si="21"/>
        <v>-209.99999999999997</v>
      </c>
      <c r="M34" s="131">
        <f t="shared" si="22"/>
        <v>-180</v>
      </c>
      <c r="N34" s="131">
        <f t="shared" si="22"/>
        <v>-180</v>
      </c>
      <c r="O34" s="131">
        <f t="shared" si="22"/>
        <v>-180</v>
      </c>
      <c r="P34" s="131">
        <f t="shared" si="22"/>
        <v>-180</v>
      </c>
      <c r="Q34" s="131">
        <f t="shared" si="22"/>
        <v>-160</v>
      </c>
      <c r="R34" s="131">
        <f t="shared" si="22"/>
        <v>-160</v>
      </c>
      <c r="S34" s="131">
        <f t="shared" si="22"/>
        <v>-160</v>
      </c>
      <c r="T34" s="131">
        <f t="shared" si="22"/>
        <v>-160</v>
      </c>
      <c r="U34" s="131">
        <f t="shared" si="22"/>
        <v>-139.99999999999997</v>
      </c>
      <c r="V34" s="131">
        <f t="shared" si="22"/>
        <v>-104.99999999999994</v>
      </c>
      <c r="W34" s="131">
        <f t="shared" si="23"/>
        <v>-99.99999999999997</v>
      </c>
      <c r="X34" s="131">
        <f t="shared" si="23"/>
        <v>-90</v>
      </c>
      <c r="Y34" s="131">
        <f t="shared" si="23"/>
        <v>-90</v>
      </c>
      <c r="Z34" s="131">
        <f t="shared" si="23"/>
        <v>-90</v>
      </c>
      <c r="AA34" s="131">
        <f t="shared" si="23"/>
        <v>-69.99999999999999</v>
      </c>
      <c r="AB34" s="131">
        <f t="shared" si="23"/>
        <v>-45</v>
      </c>
      <c r="AC34" s="131">
        <f t="shared" si="23"/>
        <v>-45</v>
      </c>
      <c r="AD34" s="131">
        <f t="shared" si="23"/>
        <v>-45</v>
      </c>
      <c r="AE34" s="131">
        <f t="shared" si="23"/>
        <v>-45</v>
      </c>
      <c r="AF34" s="131">
        <f t="shared" si="23"/>
        <v>-24.999999999999993</v>
      </c>
      <c r="AG34" s="131">
        <f t="shared" si="24"/>
        <v>-9.999999999999964</v>
      </c>
      <c r="AH34" s="131">
        <f t="shared" si="24"/>
        <v>0</v>
      </c>
      <c r="AI34" s="131">
        <f t="shared" si="24"/>
        <v>9.999999999999964</v>
      </c>
      <c r="AJ34" s="131">
        <f t="shared" si="24"/>
        <v>19.99999999999993</v>
      </c>
      <c r="AK34" s="131">
        <f t="shared" si="24"/>
        <v>19.99999999999993</v>
      </c>
      <c r="AL34" s="131">
        <f t="shared" si="24"/>
        <v>19.99999999999993</v>
      </c>
      <c r="AM34" s="131">
        <f t="shared" si="24"/>
        <v>29.999999999999893</v>
      </c>
      <c r="AN34" s="131">
        <f t="shared" si="24"/>
        <v>29.999999999999893</v>
      </c>
      <c r="AO34" s="131">
        <f t="shared" si="24"/>
        <v>29.999999999999893</v>
      </c>
      <c r="AP34" s="131">
        <f t="shared" si="24"/>
        <v>29.999999999999893</v>
      </c>
      <c r="AQ34" s="131">
        <f t="shared" si="25"/>
        <v>29.999999999999893</v>
      </c>
      <c r="AR34" s="131">
        <f t="shared" si="25"/>
        <v>29.999999999999893</v>
      </c>
      <c r="AS34" s="131">
        <f t="shared" si="25"/>
        <v>29.999999999999893</v>
      </c>
      <c r="AT34" s="131">
        <f t="shared" si="25"/>
        <v>29.999999999999893</v>
      </c>
      <c r="AU34" s="131">
        <f t="shared" si="25"/>
        <v>29.999999999999893</v>
      </c>
      <c r="AV34" s="131">
        <f t="shared" si="25"/>
        <v>29.999999999999893</v>
      </c>
      <c r="AW34" s="131">
        <f t="shared" si="25"/>
        <v>74.99999999999989</v>
      </c>
      <c r="AX34" s="131">
        <f t="shared" si="25"/>
        <v>74.99999999999989</v>
      </c>
      <c r="AY34" s="131">
        <f t="shared" si="25"/>
        <v>94.99999999999983</v>
      </c>
      <c r="AZ34" s="131">
        <f t="shared" si="25"/>
        <v>119.99999999999973</v>
      </c>
      <c r="BA34" s="131">
        <f t="shared" si="26"/>
        <v>159.99999999999974</v>
      </c>
      <c r="BB34" s="131">
        <f t="shared" si="26"/>
        <v>164.99999999999974</v>
      </c>
      <c r="BC34" s="131">
        <f t="shared" si="26"/>
        <v>164.99999999999974</v>
      </c>
      <c r="BD34" s="131">
        <f t="shared" si="26"/>
        <v>164.99999999999974</v>
      </c>
      <c r="BE34" s="131">
        <f t="shared" si="26"/>
        <v>164.99999999999974</v>
      </c>
      <c r="BF34" s="131">
        <f t="shared" si="26"/>
        <v>184.99999999999966</v>
      </c>
      <c r="BG34" s="131">
        <f t="shared" si="26"/>
        <v>184.99999999999966</v>
      </c>
      <c r="BH34" s="131">
        <f t="shared" si="26"/>
        <v>184.99999999999966</v>
      </c>
      <c r="BI34" s="131">
        <f t="shared" si="26"/>
        <v>184.99999999999966</v>
      </c>
      <c r="BJ34" s="131">
        <f t="shared" si="26"/>
        <v>184.99999999999966</v>
      </c>
      <c r="BK34" s="131">
        <f t="shared" si="26"/>
        <v>184.99999999999966</v>
      </c>
      <c r="BL34" s="131">
        <f t="shared" si="26"/>
        <v>204.9999999999996</v>
      </c>
      <c r="BM34" s="131">
        <f t="shared" si="26"/>
        <v>204.9999999999996</v>
      </c>
    </row>
    <row r="35" spans="1:65" ht="12.75">
      <c r="A35">
        <f t="shared" si="8"/>
        <v>33</v>
      </c>
      <c r="B35" s="130">
        <v>0.5069444444444444</v>
      </c>
      <c r="C35" s="131">
        <f t="shared" si="21"/>
        <v>-219.99999999999994</v>
      </c>
      <c r="D35" s="131">
        <f t="shared" si="21"/>
        <v>-219.99999999999994</v>
      </c>
      <c r="E35" s="131">
        <f t="shared" si="21"/>
        <v>-219.99999999999994</v>
      </c>
      <c r="F35" s="131">
        <f t="shared" si="21"/>
        <v>-219.99999999999994</v>
      </c>
      <c r="G35" s="131">
        <f t="shared" si="21"/>
        <v>-219.99999999999994</v>
      </c>
      <c r="H35" s="131">
        <f t="shared" si="21"/>
        <v>-219.99999999999994</v>
      </c>
      <c r="I35" s="131">
        <f t="shared" si="21"/>
        <v>-219.99999999999994</v>
      </c>
      <c r="J35" s="131">
        <f t="shared" si="21"/>
        <v>-219.99999999999994</v>
      </c>
      <c r="K35" s="131">
        <f t="shared" si="21"/>
        <v>-219.99999999999994</v>
      </c>
      <c r="L35" s="131">
        <f t="shared" si="21"/>
        <v>-219.99999999999994</v>
      </c>
      <c r="M35" s="131">
        <f t="shared" si="22"/>
        <v>-189.99999999999997</v>
      </c>
      <c r="N35" s="131">
        <f t="shared" si="22"/>
        <v>-189.99999999999997</v>
      </c>
      <c r="O35" s="131">
        <f t="shared" si="22"/>
        <v>-189.99999999999997</v>
      </c>
      <c r="P35" s="131">
        <f t="shared" si="22"/>
        <v>-189.99999999999997</v>
      </c>
      <c r="Q35" s="131">
        <f t="shared" si="22"/>
        <v>-169.99999999999994</v>
      </c>
      <c r="R35" s="131">
        <f t="shared" si="22"/>
        <v>-169.99999999999994</v>
      </c>
      <c r="S35" s="131">
        <f t="shared" si="22"/>
        <v>-169.99999999999994</v>
      </c>
      <c r="T35" s="131">
        <f t="shared" si="22"/>
        <v>-169.99999999999994</v>
      </c>
      <c r="U35" s="131">
        <f t="shared" si="22"/>
        <v>-149.99999999999994</v>
      </c>
      <c r="V35" s="131">
        <f t="shared" si="22"/>
        <v>-114.99999999999991</v>
      </c>
      <c r="W35" s="131">
        <f t="shared" si="23"/>
        <v>-109.99999999999993</v>
      </c>
      <c r="X35" s="131">
        <f t="shared" si="23"/>
        <v>-99.99999999999997</v>
      </c>
      <c r="Y35" s="131">
        <f t="shared" si="23"/>
        <v>-99.99999999999997</v>
      </c>
      <c r="Z35" s="131">
        <f t="shared" si="23"/>
        <v>-99.99999999999997</v>
      </c>
      <c r="AA35" s="131">
        <f t="shared" si="23"/>
        <v>-79.99999999999996</v>
      </c>
      <c r="AB35" s="131">
        <f t="shared" si="23"/>
        <v>-54.999999999999964</v>
      </c>
      <c r="AC35" s="131">
        <f t="shared" si="23"/>
        <v>-54.999999999999964</v>
      </c>
      <c r="AD35" s="131">
        <f t="shared" si="23"/>
        <v>-54.999999999999964</v>
      </c>
      <c r="AE35" s="131">
        <f t="shared" si="23"/>
        <v>-54.999999999999964</v>
      </c>
      <c r="AF35" s="131">
        <f t="shared" si="23"/>
        <v>-34.99999999999996</v>
      </c>
      <c r="AG35" s="131">
        <f t="shared" si="24"/>
        <v>-19.99999999999993</v>
      </c>
      <c r="AH35" s="131">
        <f t="shared" si="24"/>
        <v>-9.999999999999964</v>
      </c>
      <c r="AI35" s="131">
        <f t="shared" si="24"/>
        <v>0</v>
      </c>
      <c r="AJ35" s="131">
        <f t="shared" si="24"/>
        <v>9.999999999999964</v>
      </c>
      <c r="AK35" s="131">
        <f t="shared" si="24"/>
        <v>9.999999999999964</v>
      </c>
      <c r="AL35" s="131">
        <f t="shared" si="24"/>
        <v>9.999999999999964</v>
      </c>
      <c r="AM35" s="131">
        <f t="shared" si="24"/>
        <v>19.99999999999993</v>
      </c>
      <c r="AN35" s="131">
        <f t="shared" si="24"/>
        <v>19.99999999999993</v>
      </c>
      <c r="AO35" s="131">
        <f t="shared" si="24"/>
        <v>19.99999999999993</v>
      </c>
      <c r="AP35" s="131">
        <f t="shared" si="24"/>
        <v>19.99999999999993</v>
      </c>
      <c r="AQ35" s="131">
        <f t="shared" si="25"/>
        <v>19.99999999999993</v>
      </c>
      <c r="AR35" s="131">
        <f t="shared" si="25"/>
        <v>19.99999999999993</v>
      </c>
      <c r="AS35" s="131">
        <f t="shared" si="25"/>
        <v>19.99999999999993</v>
      </c>
      <c r="AT35" s="131">
        <f t="shared" si="25"/>
        <v>19.99999999999993</v>
      </c>
      <c r="AU35" s="131">
        <f t="shared" si="25"/>
        <v>19.99999999999993</v>
      </c>
      <c r="AV35" s="131">
        <f t="shared" si="25"/>
        <v>19.99999999999993</v>
      </c>
      <c r="AW35" s="131">
        <f t="shared" si="25"/>
        <v>64.99999999999993</v>
      </c>
      <c r="AX35" s="131">
        <f t="shared" si="25"/>
        <v>64.99999999999993</v>
      </c>
      <c r="AY35" s="131">
        <f t="shared" si="25"/>
        <v>84.99999999999986</v>
      </c>
      <c r="AZ35" s="131">
        <f t="shared" si="25"/>
        <v>109.99999999999977</v>
      </c>
      <c r="BA35" s="131">
        <f t="shared" si="26"/>
        <v>149.99999999999977</v>
      </c>
      <c r="BB35" s="131">
        <f t="shared" si="26"/>
        <v>154.99999999999977</v>
      </c>
      <c r="BC35" s="131">
        <f t="shared" si="26"/>
        <v>154.99999999999977</v>
      </c>
      <c r="BD35" s="131">
        <f t="shared" si="26"/>
        <v>154.99999999999977</v>
      </c>
      <c r="BE35" s="131">
        <f t="shared" si="26"/>
        <v>154.99999999999977</v>
      </c>
      <c r="BF35" s="131">
        <f t="shared" si="26"/>
        <v>174.9999999999997</v>
      </c>
      <c r="BG35" s="131">
        <f t="shared" si="26"/>
        <v>174.9999999999997</v>
      </c>
      <c r="BH35" s="131">
        <f t="shared" si="26"/>
        <v>174.9999999999997</v>
      </c>
      <c r="BI35" s="131">
        <f t="shared" si="26"/>
        <v>174.9999999999997</v>
      </c>
      <c r="BJ35" s="131">
        <f t="shared" si="26"/>
        <v>174.9999999999997</v>
      </c>
      <c r="BK35" s="131">
        <f t="shared" si="26"/>
        <v>174.9999999999997</v>
      </c>
      <c r="BL35" s="131">
        <f t="shared" si="26"/>
        <v>194.99999999999963</v>
      </c>
      <c r="BM35" s="131">
        <f t="shared" si="26"/>
        <v>194.99999999999963</v>
      </c>
    </row>
    <row r="36" spans="1:65" ht="12.75">
      <c r="A36">
        <f t="shared" si="8"/>
        <v>34</v>
      </c>
      <c r="B36" s="130">
        <v>0.5138888888888888</v>
      </c>
      <c r="C36" s="131">
        <f t="shared" si="21"/>
        <v>-229.99999999999991</v>
      </c>
      <c r="D36" s="131">
        <f t="shared" si="21"/>
        <v>-229.99999999999991</v>
      </c>
      <c r="E36" s="131">
        <f t="shared" si="21"/>
        <v>-229.99999999999991</v>
      </c>
      <c r="F36" s="131">
        <f t="shared" si="21"/>
        <v>-229.99999999999991</v>
      </c>
      <c r="G36" s="131">
        <f t="shared" si="21"/>
        <v>-229.99999999999991</v>
      </c>
      <c r="H36" s="131">
        <f t="shared" si="21"/>
        <v>-229.99999999999991</v>
      </c>
      <c r="I36" s="131">
        <f t="shared" si="21"/>
        <v>-229.99999999999991</v>
      </c>
      <c r="J36" s="131">
        <f t="shared" si="21"/>
        <v>-229.99999999999991</v>
      </c>
      <c r="K36" s="131">
        <f t="shared" si="21"/>
        <v>-229.99999999999991</v>
      </c>
      <c r="L36" s="131">
        <f t="shared" si="21"/>
        <v>-229.99999999999991</v>
      </c>
      <c r="M36" s="131">
        <f t="shared" si="22"/>
        <v>-199.99999999999994</v>
      </c>
      <c r="N36" s="131">
        <f t="shared" si="22"/>
        <v>-199.99999999999994</v>
      </c>
      <c r="O36" s="131">
        <f t="shared" si="22"/>
        <v>-199.99999999999994</v>
      </c>
      <c r="P36" s="131">
        <f t="shared" si="22"/>
        <v>-199.99999999999994</v>
      </c>
      <c r="Q36" s="131">
        <f t="shared" si="22"/>
        <v>-179.99999999999991</v>
      </c>
      <c r="R36" s="131">
        <f t="shared" si="22"/>
        <v>-179.99999999999991</v>
      </c>
      <c r="S36" s="131">
        <f t="shared" si="22"/>
        <v>-179.99999999999991</v>
      </c>
      <c r="T36" s="131">
        <f t="shared" si="22"/>
        <v>-179.99999999999991</v>
      </c>
      <c r="U36" s="131">
        <f t="shared" si="22"/>
        <v>-159.99999999999991</v>
      </c>
      <c r="V36" s="131">
        <f t="shared" si="22"/>
        <v>-124.99999999999987</v>
      </c>
      <c r="W36" s="131">
        <f t="shared" si="23"/>
        <v>-119.99999999999989</v>
      </c>
      <c r="X36" s="131">
        <f t="shared" si="23"/>
        <v>-109.99999999999993</v>
      </c>
      <c r="Y36" s="131">
        <f t="shared" si="23"/>
        <v>-109.99999999999993</v>
      </c>
      <c r="Z36" s="131">
        <f t="shared" si="23"/>
        <v>-109.99999999999993</v>
      </c>
      <c r="AA36" s="131">
        <f t="shared" si="23"/>
        <v>-89.99999999999991</v>
      </c>
      <c r="AB36" s="131">
        <f t="shared" si="23"/>
        <v>-64.99999999999993</v>
      </c>
      <c r="AC36" s="131">
        <f t="shared" si="23"/>
        <v>-64.99999999999993</v>
      </c>
      <c r="AD36" s="131">
        <f t="shared" si="23"/>
        <v>-64.99999999999993</v>
      </c>
      <c r="AE36" s="131">
        <f t="shared" si="23"/>
        <v>-64.99999999999993</v>
      </c>
      <c r="AF36" s="131">
        <f t="shared" si="23"/>
        <v>-44.99999999999992</v>
      </c>
      <c r="AG36" s="131">
        <f t="shared" si="24"/>
        <v>-29.999999999999893</v>
      </c>
      <c r="AH36" s="131">
        <f t="shared" si="24"/>
        <v>-19.99999999999993</v>
      </c>
      <c r="AI36" s="131">
        <f t="shared" si="24"/>
        <v>-9.999999999999964</v>
      </c>
      <c r="AJ36" s="131">
        <f t="shared" si="24"/>
        <v>0</v>
      </c>
      <c r="AK36" s="131">
        <f t="shared" si="24"/>
        <v>0</v>
      </c>
      <c r="AL36" s="131">
        <f t="shared" si="24"/>
        <v>0</v>
      </c>
      <c r="AM36" s="131">
        <f t="shared" si="24"/>
        <v>9.999999999999964</v>
      </c>
      <c r="AN36" s="131">
        <f t="shared" si="24"/>
        <v>9.999999999999964</v>
      </c>
      <c r="AO36" s="131">
        <f t="shared" si="24"/>
        <v>9.999999999999964</v>
      </c>
      <c r="AP36" s="131">
        <f t="shared" si="24"/>
        <v>9.999999999999964</v>
      </c>
      <c r="AQ36" s="131">
        <f t="shared" si="25"/>
        <v>9.999999999999964</v>
      </c>
      <c r="AR36" s="131">
        <f t="shared" si="25"/>
        <v>9.999999999999964</v>
      </c>
      <c r="AS36" s="131">
        <f t="shared" si="25"/>
        <v>9.999999999999964</v>
      </c>
      <c r="AT36" s="131">
        <f t="shared" si="25"/>
        <v>9.999999999999964</v>
      </c>
      <c r="AU36" s="131">
        <f t="shared" si="25"/>
        <v>9.999999999999964</v>
      </c>
      <c r="AV36" s="131">
        <f t="shared" si="25"/>
        <v>9.999999999999964</v>
      </c>
      <c r="AW36" s="131">
        <f t="shared" si="25"/>
        <v>54.999999999999964</v>
      </c>
      <c r="AX36" s="131">
        <f t="shared" si="25"/>
        <v>54.999999999999964</v>
      </c>
      <c r="AY36" s="131">
        <f t="shared" si="25"/>
        <v>74.99999999999989</v>
      </c>
      <c r="AZ36" s="131">
        <f t="shared" si="25"/>
        <v>99.9999999999998</v>
      </c>
      <c r="BA36" s="131">
        <f t="shared" si="26"/>
        <v>139.99999999999983</v>
      </c>
      <c r="BB36" s="131">
        <f t="shared" si="26"/>
        <v>144.9999999999998</v>
      </c>
      <c r="BC36" s="131">
        <f t="shared" si="26"/>
        <v>144.9999999999998</v>
      </c>
      <c r="BD36" s="131">
        <f t="shared" si="26"/>
        <v>144.9999999999998</v>
      </c>
      <c r="BE36" s="131">
        <f t="shared" si="26"/>
        <v>144.9999999999998</v>
      </c>
      <c r="BF36" s="131">
        <f t="shared" si="26"/>
        <v>164.99999999999974</v>
      </c>
      <c r="BG36" s="131">
        <f t="shared" si="26"/>
        <v>164.99999999999974</v>
      </c>
      <c r="BH36" s="131">
        <f t="shared" si="26"/>
        <v>164.99999999999974</v>
      </c>
      <c r="BI36" s="131">
        <f t="shared" si="26"/>
        <v>164.99999999999974</v>
      </c>
      <c r="BJ36" s="131">
        <f t="shared" si="26"/>
        <v>164.99999999999974</v>
      </c>
      <c r="BK36" s="131">
        <f t="shared" si="26"/>
        <v>164.99999999999974</v>
      </c>
      <c r="BL36" s="131">
        <f t="shared" si="26"/>
        <v>184.99999999999966</v>
      </c>
      <c r="BM36" s="131">
        <f t="shared" si="26"/>
        <v>184.99999999999966</v>
      </c>
    </row>
    <row r="37" spans="1:65" ht="12.75">
      <c r="A37">
        <f t="shared" si="8"/>
        <v>35</v>
      </c>
      <c r="B37" s="130">
        <v>0.5138888888888888</v>
      </c>
      <c r="C37" s="131">
        <f t="shared" si="21"/>
        <v>-229.99999999999991</v>
      </c>
      <c r="D37" s="131">
        <f t="shared" si="21"/>
        <v>-229.99999999999991</v>
      </c>
      <c r="E37" s="131">
        <f t="shared" si="21"/>
        <v>-229.99999999999991</v>
      </c>
      <c r="F37" s="131">
        <f t="shared" si="21"/>
        <v>-229.99999999999991</v>
      </c>
      <c r="G37" s="131">
        <f t="shared" si="21"/>
        <v>-229.99999999999991</v>
      </c>
      <c r="H37" s="131">
        <f t="shared" si="21"/>
        <v>-229.99999999999991</v>
      </c>
      <c r="I37" s="131">
        <f t="shared" si="21"/>
        <v>-229.99999999999991</v>
      </c>
      <c r="J37" s="131">
        <f t="shared" si="21"/>
        <v>-229.99999999999991</v>
      </c>
      <c r="K37" s="131">
        <f t="shared" si="21"/>
        <v>-229.99999999999991</v>
      </c>
      <c r="L37" s="131">
        <f t="shared" si="21"/>
        <v>-229.99999999999991</v>
      </c>
      <c r="M37" s="131">
        <f t="shared" si="22"/>
        <v>-199.99999999999994</v>
      </c>
      <c r="N37" s="131">
        <f t="shared" si="22"/>
        <v>-199.99999999999994</v>
      </c>
      <c r="O37" s="131">
        <f t="shared" si="22"/>
        <v>-199.99999999999994</v>
      </c>
      <c r="P37" s="131">
        <f t="shared" si="22"/>
        <v>-199.99999999999994</v>
      </c>
      <c r="Q37" s="131">
        <f t="shared" si="22"/>
        <v>-179.99999999999991</v>
      </c>
      <c r="R37" s="131">
        <f t="shared" si="22"/>
        <v>-179.99999999999991</v>
      </c>
      <c r="S37" s="131">
        <f t="shared" si="22"/>
        <v>-179.99999999999991</v>
      </c>
      <c r="T37" s="131">
        <f t="shared" si="22"/>
        <v>-179.99999999999991</v>
      </c>
      <c r="U37" s="131">
        <f t="shared" si="22"/>
        <v>-159.99999999999991</v>
      </c>
      <c r="V37" s="131">
        <f t="shared" si="22"/>
        <v>-124.99999999999987</v>
      </c>
      <c r="W37" s="131">
        <f t="shared" si="23"/>
        <v>-119.99999999999989</v>
      </c>
      <c r="X37" s="131">
        <f t="shared" si="23"/>
        <v>-109.99999999999993</v>
      </c>
      <c r="Y37" s="131">
        <f t="shared" si="23"/>
        <v>-109.99999999999993</v>
      </c>
      <c r="Z37" s="131">
        <f t="shared" si="23"/>
        <v>-109.99999999999993</v>
      </c>
      <c r="AA37" s="131">
        <f t="shared" si="23"/>
        <v>-89.99999999999991</v>
      </c>
      <c r="AB37" s="131">
        <f t="shared" si="23"/>
        <v>-64.99999999999993</v>
      </c>
      <c r="AC37" s="131">
        <f t="shared" si="23"/>
        <v>-64.99999999999993</v>
      </c>
      <c r="AD37" s="131">
        <f t="shared" si="23"/>
        <v>-64.99999999999993</v>
      </c>
      <c r="AE37" s="131">
        <f t="shared" si="23"/>
        <v>-64.99999999999993</v>
      </c>
      <c r="AF37" s="131">
        <f t="shared" si="23"/>
        <v>-44.99999999999992</v>
      </c>
      <c r="AG37" s="131">
        <f t="shared" si="24"/>
        <v>-29.999999999999893</v>
      </c>
      <c r="AH37" s="131">
        <f t="shared" si="24"/>
        <v>-19.99999999999993</v>
      </c>
      <c r="AI37" s="131">
        <f t="shared" si="24"/>
        <v>-9.999999999999964</v>
      </c>
      <c r="AJ37" s="131">
        <f t="shared" si="24"/>
        <v>0</v>
      </c>
      <c r="AK37" s="131">
        <f t="shared" si="24"/>
        <v>0</v>
      </c>
      <c r="AL37" s="131">
        <f t="shared" si="24"/>
        <v>0</v>
      </c>
      <c r="AM37" s="131">
        <f t="shared" si="24"/>
        <v>9.999999999999964</v>
      </c>
      <c r="AN37" s="131">
        <f t="shared" si="24"/>
        <v>9.999999999999964</v>
      </c>
      <c r="AO37" s="131">
        <f t="shared" si="24"/>
        <v>9.999999999999964</v>
      </c>
      <c r="AP37" s="131">
        <f t="shared" si="24"/>
        <v>9.999999999999964</v>
      </c>
      <c r="AQ37" s="131">
        <f t="shared" si="25"/>
        <v>9.999999999999964</v>
      </c>
      <c r="AR37" s="131">
        <f t="shared" si="25"/>
        <v>9.999999999999964</v>
      </c>
      <c r="AS37" s="131">
        <f t="shared" si="25"/>
        <v>9.999999999999964</v>
      </c>
      <c r="AT37" s="131">
        <f t="shared" si="25"/>
        <v>9.999999999999964</v>
      </c>
      <c r="AU37" s="131">
        <f t="shared" si="25"/>
        <v>9.999999999999964</v>
      </c>
      <c r="AV37" s="131">
        <f t="shared" si="25"/>
        <v>9.999999999999964</v>
      </c>
      <c r="AW37" s="131">
        <f t="shared" si="25"/>
        <v>54.999999999999964</v>
      </c>
      <c r="AX37" s="131">
        <f t="shared" si="25"/>
        <v>54.999999999999964</v>
      </c>
      <c r="AY37" s="131">
        <f t="shared" si="25"/>
        <v>74.99999999999989</v>
      </c>
      <c r="AZ37" s="131">
        <f t="shared" si="25"/>
        <v>99.9999999999998</v>
      </c>
      <c r="BA37" s="131">
        <f t="shared" si="26"/>
        <v>139.99999999999983</v>
      </c>
      <c r="BB37" s="131">
        <f t="shared" si="26"/>
        <v>144.9999999999998</v>
      </c>
      <c r="BC37" s="131">
        <f t="shared" si="26"/>
        <v>144.9999999999998</v>
      </c>
      <c r="BD37" s="131">
        <f t="shared" si="26"/>
        <v>144.9999999999998</v>
      </c>
      <c r="BE37" s="131">
        <f t="shared" si="26"/>
        <v>144.9999999999998</v>
      </c>
      <c r="BF37" s="131">
        <f t="shared" si="26"/>
        <v>164.99999999999974</v>
      </c>
      <c r="BG37" s="131">
        <f t="shared" si="26"/>
        <v>164.99999999999974</v>
      </c>
      <c r="BH37" s="131">
        <f t="shared" si="26"/>
        <v>164.99999999999974</v>
      </c>
      <c r="BI37" s="131">
        <f t="shared" si="26"/>
        <v>164.99999999999974</v>
      </c>
      <c r="BJ37" s="131">
        <f t="shared" si="26"/>
        <v>164.99999999999974</v>
      </c>
      <c r="BK37" s="131">
        <f t="shared" si="26"/>
        <v>164.99999999999974</v>
      </c>
      <c r="BL37" s="131">
        <f t="shared" si="26"/>
        <v>184.99999999999966</v>
      </c>
      <c r="BM37" s="131">
        <f t="shared" si="26"/>
        <v>184.99999999999966</v>
      </c>
    </row>
    <row r="38" spans="1:65" ht="12.75">
      <c r="A38">
        <f t="shared" si="8"/>
        <v>36</v>
      </c>
      <c r="B38" s="130">
        <v>0.5138888888888888</v>
      </c>
      <c r="C38" s="131">
        <f t="shared" si="21"/>
        <v>-229.99999999999991</v>
      </c>
      <c r="D38" s="131">
        <f t="shared" si="21"/>
        <v>-229.99999999999991</v>
      </c>
      <c r="E38" s="131">
        <f t="shared" si="21"/>
        <v>-229.99999999999991</v>
      </c>
      <c r="F38" s="131">
        <f t="shared" si="21"/>
        <v>-229.99999999999991</v>
      </c>
      <c r="G38" s="131">
        <f t="shared" si="21"/>
        <v>-229.99999999999991</v>
      </c>
      <c r="H38" s="131">
        <f t="shared" si="21"/>
        <v>-229.99999999999991</v>
      </c>
      <c r="I38" s="131">
        <f t="shared" si="21"/>
        <v>-229.99999999999991</v>
      </c>
      <c r="J38" s="131">
        <f t="shared" si="21"/>
        <v>-229.99999999999991</v>
      </c>
      <c r="K38" s="131">
        <f t="shared" si="21"/>
        <v>-229.99999999999991</v>
      </c>
      <c r="L38" s="131">
        <f t="shared" si="21"/>
        <v>-229.99999999999991</v>
      </c>
      <c r="M38" s="131">
        <f t="shared" si="22"/>
        <v>-199.99999999999994</v>
      </c>
      <c r="N38" s="131">
        <f t="shared" si="22"/>
        <v>-199.99999999999994</v>
      </c>
      <c r="O38" s="131">
        <f t="shared" si="22"/>
        <v>-199.99999999999994</v>
      </c>
      <c r="P38" s="131">
        <f t="shared" si="22"/>
        <v>-199.99999999999994</v>
      </c>
      <c r="Q38" s="131">
        <f t="shared" si="22"/>
        <v>-179.99999999999991</v>
      </c>
      <c r="R38" s="131">
        <f t="shared" si="22"/>
        <v>-179.99999999999991</v>
      </c>
      <c r="S38" s="131">
        <f t="shared" si="22"/>
        <v>-179.99999999999991</v>
      </c>
      <c r="T38" s="131">
        <f t="shared" si="22"/>
        <v>-179.99999999999991</v>
      </c>
      <c r="U38" s="131">
        <f t="shared" si="22"/>
        <v>-159.99999999999991</v>
      </c>
      <c r="V38" s="131">
        <f t="shared" si="22"/>
        <v>-124.99999999999987</v>
      </c>
      <c r="W38" s="131">
        <f t="shared" si="23"/>
        <v>-119.99999999999989</v>
      </c>
      <c r="X38" s="131">
        <f t="shared" si="23"/>
        <v>-109.99999999999993</v>
      </c>
      <c r="Y38" s="131">
        <f t="shared" si="23"/>
        <v>-109.99999999999993</v>
      </c>
      <c r="Z38" s="131">
        <f t="shared" si="23"/>
        <v>-109.99999999999993</v>
      </c>
      <c r="AA38" s="131">
        <f t="shared" si="23"/>
        <v>-89.99999999999991</v>
      </c>
      <c r="AB38" s="131">
        <f t="shared" si="23"/>
        <v>-64.99999999999993</v>
      </c>
      <c r="AC38" s="131">
        <f t="shared" si="23"/>
        <v>-64.99999999999993</v>
      </c>
      <c r="AD38" s="131">
        <f t="shared" si="23"/>
        <v>-64.99999999999993</v>
      </c>
      <c r="AE38" s="131">
        <f t="shared" si="23"/>
        <v>-64.99999999999993</v>
      </c>
      <c r="AF38" s="131">
        <f t="shared" si="23"/>
        <v>-44.99999999999992</v>
      </c>
      <c r="AG38" s="131">
        <f t="shared" si="24"/>
        <v>-29.999999999999893</v>
      </c>
      <c r="AH38" s="131">
        <f t="shared" si="24"/>
        <v>-19.99999999999993</v>
      </c>
      <c r="AI38" s="131">
        <f t="shared" si="24"/>
        <v>-9.999999999999964</v>
      </c>
      <c r="AJ38" s="131">
        <f t="shared" si="24"/>
        <v>0</v>
      </c>
      <c r="AK38" s="131">
        <f t="shared" si="24"/>
        <v>0</v>
      </c>
      <c r="AL38" s="131">
        <f t="shared" si="24"/>
        <v>0</v>
      </c>
      <c r="AM38" s="131">
        <f t="shared" si="24"/>
        <v>9.999999999999964</v>
      </c>
      <c r="AN38" s="131">
        <f t="shared" si="24"/>
        <v>9.999999999999964</v>
      </c>
      <c r="AO38" s="131">
        <f t="shared" si="24"/>
        <v>9.999999999999964</v>
      </c>
      <c r="AP38" s="131">
        <f t="shared" si="24"/>
        <v>9.999999999999964</v>
      </c>
      <c r="AQ38" s="131">
        <f t="shared" si="25"/>
        <v>9.999999999999964</v>
      </c>
      <c r="AR38" s="131">
        <f t="shared" si="25"/>
        <v>9.999999999999964</v>
      </c>
      <c r="AS38" s="131">
        <f t="shared" si="25"/>
        <v>9.999999999999964</v>
      </c>
      <c r="AT38" s="131">
        <f t="shared" si="25"/>
        <v>9.999999999999964</v>
      </c>
      <c r="AU38" s="131">
        <f t="shared" si="25"/>
        <v>9.999999999999964</v>
      </c>
      <c r="AV38" s="131">
        <f t="shared" si="25"/>
        <v>9.999999999999964</v>
      </c>
      <c r="AW38" s="131">
        <f t="shared" si="25"/>
        <v>54.999999999999964</v>
      </c>
      <c r="AX38" s="131">
        <f t="shared" si="25"/>
        <v>54.999999999999964</v>
      </c>
      <c r="AY38" s="131">
        <f t="shared" si="25"/>
        <v>74.99999999999989</v>
      </c>
      <c r="AZ38" s="131">
        <f t="shared" si="25"/>
        <v>99.9999999999998</v>
      </c>
      <c r="BA38" s="131">
        <f t="shared" si="26"/>
        <v>139.99999999999983</v>
      </c>
      <c r="BB38" s="131">
        <f t="shared" si="26"/>
        <v>144.9999999999998</v>
      </c>
      <c r="BC38" s="131">
        <f t="shared" si="26"/>
        <v>144.9999999999998</v>
      </c>
      <c r="BD38" s="131">
        <f t="shared" si="26"/>
        <v>144.9999999999998</v>
      </c>
      <c r="BE38" s="131">
        <f t="shared" si="26"/>
        <v>144.9999999999998</v>
      </c>
      <c r="BF38" s="131">
        <f t="shared" si="26"/>
        <v>164.99999999999974</v>
      </c>
      <c r="BG38" s="131">
        <f t="shared" si="26"/>
        <v>164.99999999999974</v>
      </c>
      <c r="BH38" s="131">
        <f t="shared" si="26"/>
        <v>164.99999999999974</v>
      </c>
      <c r="BI38" s="131">
        <f t="shared" si="26"/>
        <v>164.99999999999974</v>
      </c>
      <c r="BJ38" s="131">
        <f t="shared" si="26"/>
        <v>164.99999999999974</v>
      </c>
      <c r="BK38" s="131">
        <f t="shared" si="26"/>
        <v>164.99999999999974</v>
      </c>
      <c r="BL38" s="131">
        <f t="shared" si="26"/>
        <v>184.99999999999966</v>
      </c>
      <c r="BM38" s="131">
        <f t="shared" si="26"/>
        <v>184.99999999999966</v>
      </c>
    </row>
    <row r="39" spans="1:65" ht="12.75">
      <c r="A39">
        <f t="shared" si="8"/>
        <v>37</v>
      </c>
      <c r="B39" s="130">
        <v>0.5208333333333333</v>
      </c>
      <c r="C39" s="131">
        <f t="shared" si="21"/>
        <v>-239.99999999999986</v>
      </c>
      <c r="D39" s="131">
        <f t="shared" si="21"/>
        <v>-239.99999999999986</v>
      </c>
      <c r="E39" s="131">
        <f t="shared" si="21"/>
        <v>-239.99999999999986</v>
      </c>
      <c r="F39" s="131">
        <f t="shared" si="21"/>
        <v>-239.99999999999986</v>
      </c>
      <c r="G39" s="131">
        <f t="shared" si="21"/>
        <v>-239.99999999999986</v>
      </c>
      <c r="H39" s="131">
        <f t="shared" si="21"/>
        <v>-239.99999999999986</v>
      </c>
      <c r="I39" s="131">
        <f t="shared" si="21"/>
        <v>-239.99999999999986</v>
      </c>
      <c r="J39" s="131">
        <f t="shared" si="21"/>
        <v>-239.99999999999986</v>
      </c>
      <c r="K39" s="131">
        <f t="shared" si="21"/>
        <v>-239.99999999999986</v>
      </c>
      <c r="L39" s="131">
        <f t="shared" si="21"/>
        <v>-239.99999999999986</v>
      </c>
      <c r="M39" s="131">
        <f t="shared" si="22"/>
        <v>-209.9999999999999</v>
      </c>
      <c r="N39" s="131">
        <f t="shared" si="22"/>
        <v>-209.9999999999999</v>
      </c>
      <c r="O39" s="131">
        <f t="shared" si="22"/>
        <v>-209.9999999999999</v>
      </c>
      <c r="P39" s="131">
        <f t="shared" si="22"/>
        <v>-209.9999999999999</v>
      </c>
      <c r="Q39" s="131">
        <f t="shared" si="22"/>
        <v>-189.9999999999999</v>
      </c>
      <c r="R39" s="131">
        <f t="shared" si="22"/>
        <v>-189.9999999999999</v>
      </c>
      <c r="S39" s="131">
        <f t="shared" si="22"/>
        <v>-189.9999999999999</v>
      </c>
      <c r="T39" s="131">
        <f t="shared" si="22"/>
        <v>-189.9999999999999</v>
      </c>
      <c r="U39" s="131">
        <f t="shared" si="22"/>
        <v>-169.9999999999999</v>
      </c>
      <c r="V39" s="131">
        <f t="shared" si="22"/>
        <v>-134.99999999999983</v>
      </c>
      <c r="W39" s="131">
        <f t="shared" si="23"/>
        <v>-129.99999999999986</v>
      </c>
      <c r="X39" s="131">
        <f t="shared" si="23"/>
        <v>-119.99999999999989</v>
      </c>
      <c r="Y39" s="131">
        <f t="shared" si="23"/>
        <v>-119.99999999999989</v>
      </c>
      <c r="Z39" s="131">
        <f t="shared" si="23"/>
        <v>-119.99999999999989</v>
      </c>
      <c r="AA39" s="131">
        <f t="shared" si="23"/>
        <v>-99.99999999999989</v>
      </c>
      <c r="AB39" s="131">
        <f t="shared" si="23"/>
        <v>-74.99999999999989</v>
      </c>
      <c r="AC39" s="131">
        <f t="shared" si="23"/>
        <v>-74.99999999999989</v>
      </c>
      <c r="AD39" s="131">
        <f t="shared" si="23"/>
        <v>-74.99999999999989</v>
      </c>
      <c r="AE39" s="131">
        <f t="shared" si="23"/>
        <v>-74.99999999999989</v>
      </c>
      <c r="AF39" s="131">
        <f t="shared" si="23"/>
        <v>-54.999999999999886</v>
      </c>
      <c r="AG39" s="131">
        <f t="shared" si="24"/>
        <v>-39.99999999999986</v>
      </c>
      <c r="AH39" s="131">
        <f t="shared" si="24"/>
        <v>-29.999999999999893</v>
      </c>
      <c r="AI39" s="131">
        <f t="shared" si="24"/>
        <v>-19.99999999999993</v>
      </c>
      <c r="AJ39" s="131">
        <f t="shared" si="24"/>
        <v>-9.999999999999964</v>
      </c>
      <c r="AK39" s="131">
        <f t="shared" si="24"/>
        <v>-9.999999999999964</v>
      </c>
      <c r="AL39" s="131">
        <f t="shared" si="24"/>
        <v>-9.999999999999964</v>
      </c>
      <c r="AM39" s="131">
        <f t="shared" si="24"/>
        <v>0</v>
      </c>
      <c r="AN39" s="131">
        <f t="shared" si="24"/>
        <v>0</v>
      </c>
      <c r="AO39" s="131">
        <f t="shared" si="24"/>
        <v>0</v>
      </c>
      <c r="AP39" s="131">
        <f t="shared" si="24"/>
        <v>0</v>
      </c>
      <c r="AQ39" s="131">
        <f t="shared" si="25"/>
        <v>0</v>
      </c>
      <c r="AR39" s="131">
        <f t="shared" si="25"/>
        <v>0</v>
      </c>
      <c r="AS39" s="131">
        <f t="shared" si="25"/>
        <v>0</v>
      </c>
      <c r="AT39" s="131">
        <f t="shared" si="25"/>
        <v>0</v>
      </c>
      <c r="AU39" s="131">
        <f t="shared" si="25"/>
        <v>0</v>
      </c>
      <c r="AV39" s="131">
        <f t="shared" si="25"/>
        <v>0</v>
      </c>
      <c r="AW39" s="131">
        <f t="shared" si="25"/>
        <v>45</v>
      </c>
      <c r="AX39" s="131">
        <f t="shared" si="25"/>
        <v>45</v>
      </c>
      <c r="AY39" s="131">
        <f t="shared" si="25"/>
        <v>64.99999999999993</v>
      </c>
      <c r="AZ39" s="131">
        <f t="shared" si="25"/>
        <v>89.99999999999984</v>
      </c>
      <c r="BA39" s="131">
        <f t="shared" si="26"/>
        <v>129.99999999999986</v>
      </c>
      <c r="BB39" s="131">
        <f t="shared" si="26"/>
        <v>134.99999999999983</v>
      </c>
      <c r="BC39" s="131">
        <f t="shared" si="26"/>
        <v>134.99999999999983</v>
      </c>
      <c r="BD39" s="131">
        <f t="shared" si="26"/>
        <v>134.99999999999983</v>
      </c>
      <c r="BE39" s="131">
        <f t="shared" si="26"/>
        <v>134.99999999999983</v>
      </c>
      <c r="BF39" s="131">
        <f t="shared" si="26"/>
        <v>154.99999999999977</v>
      </c>
      <c r="BG39" s="131">
        <f t="shared" si="26"/>
        <v>154.99999999999977</v>
      </c>
      <c r="BH39" s="131">
        <f t="shared" si="26"/>
        <v>154.99999999999977</v>
      </c>
      <c r="BI39" s="131">
        <f t="shared" si="26"/>
        <v>154.99999999999977</v>
      </c>
      <c r="BJ39" s="131">
        <f t="shared" si="26"/>
        <v>154.99999999999977</v>
      </c>
      <c r="BK39" s="131">
        <f t="shared" si="26"/>
        <v>154.99999999999977</v>
      </c>
      <c r="BL39" s="131">
        <f t="shared" si="26"/>
        <v>174.9999999999997</v>
      </c>
      <c r="BM39" s="131">
        <f t="shared" si="26"/>
        <v>174.9999999999997</v>
      </c>
    </row>
    <row r="40" spans="1:65" ht="12.75">
      <c r="A40">
        <f t="shared" si="8"/>
        <v>38</v>
      </c>
      <c r="B40" s="130">
        <v>0.5208333333333333</v>
      </c>
      <c r="C40" s="131">
        <f t="shared" si="21"/>
        <v>-239.99999999999986</v>
      </c>
      <c r="D40" s="131">
        <f t="shared" si="21"/>
        <v>-239.99999999999986</v>
      </c>
      <c r="E40" s="131">
        <f t="shared" si="21"/>
        <v>-239.99999999999986</v>
      </c>
      <c r="F40" s="131">
        <f t="shared" si="21"/>
        <v>-239.99999999999986</v>
      </c>
      <c r="G40" s="131">
        <f t="shared" si="21"/>
        <v>-239.99999999999986</v>
      </c>
      <c r="H40" s="131">
        <f t="shared" si="21"/>
        <v>-239.99999999999986</v>
      </c>
      <c r="I40" s="131">
        <f t="shared" si="21"/>
        <v>-239.99999999999986</v>
      </c>
      <c r="J40" s="131">
        <f t="shared" si="21"/>
        <v>-239.99999999999986</v>
      </c>
      <c r="K40" s="131">
        <f t="shared" si="21"/>
        <v>-239.99999999999986</v>
      </c>
      <c r="L40" s="131">
        <f t="shared" si="21"/>
        <v>-239.99999999999986</v>
      </c>
      <c r="M40" s="131">
        <f t="shared" si="22"/>
        <v>-209.9999999999999</v>
      </c>
      <c r="N40" s="131">
        <f t="shared" si="22"/>
        <v>-209.9999999999999</v>
      </c>
      <c r="O40" s="131">
        <f t="shared" si="22"/>
        <v>-209.9999999999999</v>
      </c>
      <c r="P40" s="131">
        <f t="shared" si="22"/>
        <v>-209.9999999999999</v>
      </c>
      <c r="Q40" s="131">
        <f t="shared" si="22"/>
        <v>-189.9999999999999</v>
      </c>
      <c r="R40" s="131">
        <f t="shared" si="22"/>
        <v>-189.9999999999999</v>
      </c>
      <c r="S40" s="131">
        <f t="shared" si="22"/>
        <v>-189.9999999999999</v>
      </c>
      <c r="T40" s="131">
        <f t="shared" si="22"/>
        <v>-189.9999999999999</v>
      </c>
      <c r="U40" s="131">
        <f t="shared" si="22"/>
        <v>-169.9999999999999</v>
      </c>
      <c r="V40" s="131">
        <f t="shared" si="22"/>
        <v>-134.99999999999983</v>
      </c>
      <c r="W40" s="131">
        <f t="shared" si="23"/>
        <v>-129.99999999999986</v>
      </c>
      <c r="X40" s="131">
        <f t="shared" si="23"/>
        <v>-119.99999999999989</v>
      </c>
      <c r="Y40" s="131">
        <f t="shared" si="23"/>
        <v>-119.99999999999989</v>
      </c>
      <c r="Z40" s="131">
        <f t="shared" si="23"/>
        <v>-119.99999999999989</v>
      </c>
      <c r="AA40" s="131">
        <f t="shared" si="23"/>
        <v>-99.99999999999989</v>
      </c>
      <c r="AB40" s="131">
        <f t="shared" si="23"/>
        <v>-74.99999999999989</v>
      </c>
      <c r="AC40" s="131">
        <f t="shared" si="23"/>
        <v>-74.99999999999989</v>
      </c>
      <c r="AD40" s="131">
        <f t="shared" si="23"/>
        <v>-74.99999999999989</v>
      </c>
      <c r="AE40" s="131">
        <f t="shared" si="23"/>
        <v>-74.99999999999989</v>
      </c>
      <c r="AF40" s="131">
        <f t="shared" si="23"/>
        <v>-54.999999999999886</v>
      </c>
      <c r="AG40" s="131">
        <f t="shared" si="24"/>
        <v>-39.99999999999986</v>
      </c>
      <c r="AH40" s="131">
        <f t="shared" si="24"/>
        <v>-29.999999999999893</v>
      </c>
      <c r="AI40" s="131">
        <f t="shared" si="24"/>
        <v>-19.99999999999993</v>
      </c>
      <c r="AJ40" s="131">
        <f t="shared" si="24"/>
        <v>-9.999999999999964</v>
      </c>
      <c r="AK40" s="131">
        <f t="shared" si="24"/>
        <v>-9.999999999999964</v>
      </c>
      <c r="AL40" s="131">
        <f t="shared" si="24"/>
        <v>-9.999999999999964</v>
      </c>
      <c r="AM40" s="131">
        <f t="shared" si="24"/>
        <v>0</v>
      </c>
      <c r="AN40" s="131">
        <f t="shared" si="24"/>
        <v>0</v>
      </c>
      <c r="AO40" s="131">
        <f t="shared" si="24"/>
        <v>0</v>
      </c>
      <c r="AP40" s="131">
        <f t="shared" si="24"/>
        <v>0</v>
      </c>
      <c r="AQ40" s="131">
        <f t="shared" si="25"/>
        <v>0</v>
      </c>
      <c r="AR40" s="131">
        <f t="shared" si="25"/>
        <v>0</v>
      </c>
      <c r="AS40" s="131">
        <f t="shared" si="25"/>
        <v>0</v>
      </c>
      <c r="AT40" s="131">
        <f t="shared" si="25"/>
        <v>0</v>
      </c>
      <c r="AU40" s="131">
        <f t="shared" si="25"/>
        <v>0</v>
      </c>
      <c r="AV40" s="131">
        <f t="shared" si="25"/>
        <v>0</v>
      </c>
      <c r="AW40" s="131">
        <f t="shared" si="25"/>
        <v>45</v>
      </c>
      <c r="AX40" s="131">
        <f t="shared" si="25"/>
        <v>45</v>
      </c>
      <c r="AY40" s="131">
        <f t="shared" si="25"/>
        <v>64.99999999999993</v>
      </c>
      <c r="AZ40" s="131">
        <f t="shared" si="25"/>
        <v>89.99999999999984</v>
      </c>
      <c r="BA40" s="131">
        <f t="shared" si="26"/>
        <v>129.99999999999986</v>
      </c>
      <c r="BB40" s="131">
        <f t="shared" si="26"/>
        <v>134.99999999999983</v>
      </c>
      <c r="BC40" s="131">
        <f t="shared" si="26"/>
        <v>134.99999999999983</v>
      </c>
      <c r="BD40" s="131">
        <f t="shared" si="26"/>
        <v>134.99999999999983</v>
      </c>
      <c r="BE40" s="131">
        <f t="shared" si="26"/>
        <v>134.99999999999983</v>
      </c>
      <c r="BF40" s="131">
        <f t="shared" si="26"/>
        <v>154.99999999999977</v>
      </c>
      <c r="BG40" s="131">
        <f t="shared" si="26"/>
        <v>154.99999999999977</v>
      </c>
      <c r="BH40" s="131">
        <f t="shared" si="26"/>
        <v>154.99999999999977</v>
      </c>
      <c r="BI40" s="131">
        <f t="shared" si="26"/>
        <v>154.99999999999977</v>
      </c>
      <c r="BJ40" s="131">
        <f t="shared" si="26"/>
        <v>154.99999999999977</v>
      </c>
      <c r="BK40" s="131">
        <f t="shared" si="26"/>
        <v>154.99999999999977</v>
      </c>
      <c r="BL40" s="131">
        <f t="shared" si="26"/>
        <v>174.9999999999997</v>
      </c>
      <c r="BM40" s="131">
        <f t="shared" si="26"/>
        <v>174.9999999999997</v>
      </c>
    </row>
    <row r="41" spans="1:65" ht="12.75">
      <c r="A41">
        <f t="shared" si="8"/>
        <v>39</v>
      </c>
      <c r="B41" s="130">
        <v>0.5208333333333333</v>
      </c>
      <c r="C41" s="131">
        <f t="shared" si="21"/>
        <v>-239.99999999999986</v>
      </c>
      <c r="D41" s="131">
        <f t="shared" si="21"/>
        <v>-239.99999999999986</v>
      </c>
      <c r="E41" s="131">
        <f t="shared" si="21"/>
        <v>-239.99999999999986</v>
      </c>
      <c r="F41" s="131">
        <f t="shared" si="21"/>
        <v>-239.99999999999986</v>
      </c>
      <c r="G41" s="131">
        <f t="shared" si="21"/>
        <v>-239.99999999999986</v>
      </c>
      <c r="H41" s="131">
        <f t="shared" si="21"/>
        <v>-239.99999999999986</v>
      </c>
      <c r="I41" s="131">
        <f t="shared" si="21"/>
        <v>-239.99999999999986</v>
      </c>
      <c r="J41" s="131">
        <f t="shared" si="21"/>
        <v>-239.99999999999986</v>
      </c>
      <c r="K41" s="131">
        <f t="shared" si="21"/>
        <v>-239.99999999999986</v>
      </c>
      <c r="L41" s="131">
        <f t="shared" si="21"/>
        <v>-239.99999999999986</v>
      </c>
      <c r="M41" s="131">
        <f t="shared" si="22"/>
        <v>-209.9999999999999</v>
      </c>
      <c r="N41" s="131">
        <f t="shared" si="22"/>
        <v>-209.9999999999999</v>
      </c>
      <c r="O41" s="131">
        <f t="shared" si="22"/>
        <v>-209.9999999999999</v>
      </c>
      <c r="P41" s="131">
        <f t="shared" si="22"/>
        <v>-209.9999999999999</v>
      </c>
      <c r="Q41" s="131">
        <f t="shared" si="22"/>
        <v>-189.9999999999999</v>
      </c>
      <c r="R41" s="131">
        <f t="shared" si="22"/>
        <v>-189.9999999999999</v>
      </c>
      <c r="S41" s="131">
        <f t="shared" si="22"/>
        <v>-189.9999999999999</v>
      </c>
      <c r="T41" s="131">
        <f t="shared" si="22"/>
        <v>-189.9999999999999</v>
      </c>
      <c r="U41" s="131">
        <f t="shared" si="22"/>
        <v>-169.9999999999999</v>
      </c>
      <c r="V41" s="131">
        <f t="shared" si="22"/>
        <v>-134.99999999999983</v>
      </c>
      <c r="W41" s="131">
        <f t="shared" si="23"/>
        <v>-129.99999999999986</v>
      </c>
      <c r="X41" s="131">
        <f t="shared" si="23"/>
        <v>-119.99999999999989</v>
      </c>
      <c r="Y41" s="131">
        <f t="shared" si="23"/>
        <v>-119.99999999999989</v>
      </c>
      <c r="Z41" s="131">
        <f t="shared" si="23"/>
        <v>-119.99999999999989</v>
      </c>
      <c r="AA41" s="131">
        <f t="shared" si="23"/>
        <v>-99.99999999999989</v>
      </c>
      <c r="AB41" s="131">
        <f t="shared" si="23"/>
        <v>-74.99999999999989</v>
      </c>
      <c r="AC41" s="131">
        <f t="shared" si="23"/>
        <v>-74.99999999999989</v>
      </c>
      <c r="AD41" s="131">
        <f t="shared" si="23"/>
        <v>-74.99999999999989</v>
      </c>
      <c r="AE41" s="131">
        <f t="shared" si="23"/>
        <v>-74.99999999999989</v>
      </c>
      <c r="AF41" s="131">
        <f t="shared" si="23"/>
        <v>-54.999999999999886</v>
      </c>
      <c r="AG41" s="131">
        <f t="shared" si="24"/>
        <v>-39.99999999999986</v>
      </c>
      <c r="AH41" s="131">
        <f t="shared" si="24"/>
        <v>-29.999999999999893</v>
      </c>
      <c r="AI41" s="131">
        <f t="shared" si="24"/>
        <v>-19.99999999999993</v>
      </c>
      <c r="AJ41" s="131">
        <f t="shared" si="24"/>
        <v>-9.999999999999964</v>
      </c>
      <c r="AK41" s="131">
        <f t="shared" si="24"/>
        <v>-9.999999999999964</v>
      </c>
      <c r="AL41" s="131">
        <f t="shared" si="24"/>
        <v>-9.999999999999964</v>
      </c>
      <c r="AM41" s="131">
        <f t="shared" si="24"/>
        <v>0</v>
      </c>
      <c r="AN41" s="131">
        <f t="shared" si="24"/>
        <v>0</v>
      </c>
      <c r="AO41" s="131">
        <f t="shared" si="24"/>
        <v>0</v>
      </c>
      <c r="AP41" s="131">
        <f t="shared" si="24"/>
        <v>0</v>
      </c>
      <c r="AQ41" s="131">
        <f t="shared" si="25"/>
        <v>0</v>
      </c>
      <c r="AR41" s="131">
        <f t="shared" si="25"/>
        <v>0</v>
      </c>
      <c r="AS41" s="131">
        <f t="shared" si="25"/>
        <v>0</v>
      </c>
      <c r="AT41" s="131">
        <f t="shared" si="25"/>
        <v>0</v>
      </c>
      <c r="AU41" s="131">
        <f t="shared" si="25"/>
        <v>0</v>
      </c>
      <c r="AV41" s="131">
        <f t="shared" si="25"/>
        <v>0</v>
      </c>
      <c r="AW41" s="131">
        <f t="shared" si="25"/>
        <v>45</v>
      </c>
      <c r="AX41" s="131">
        <f t="shared" si="25"/>
        <v>45</v>
      </c>
      <c r="AY41" s="131">
        <f t="shared" si="25"/>
        <v>64.99999999999993</v>
      </c>
      <c r="AZ41" s="131">
        <f t="shared" si="25"/>
        <v>89.99999999999984</v>
      </c>
      <c r="BA41" s="131">
        <f t="shared" si="26"/>
        <v>129.99999999999986</v>
      </c>
      <c r="BB41" s="131">
        <f t="shared" si="26"/>
        <v>134.99999999999983</v>
      </c>
      <c r="BC41" s="131">
        <f t="shared" si="26"/>
        <v>134.99999999999983</v>
      </c>
      <c r="BD41" s="131">
        <f t="shared" si="26"/>
        <v>134.99999999999983</v>
      </c>
      <c r="BE41" s="131">
        <f t="shared" si="26"/>
        <v>134.99999999999983</v>
      </c>
      <c r="BF41" s="131">
        <f t="shared" si="26"/>
        <v>154.99999999999977</v>
      </c>
      <c r="BG41" s="131">
        <f t="shared" si="26"/>
        <v>154.99999999999977</v>
      </c>
      <c r="BH41" s="131">
        <f t="shared" si="26"/>
        <v>154.99999999999977</v>
      </c>
      <c r="BI41" s="131">
        <f t="shared" si="26"/>
        <v>154.99999999999977</v>
      </c>
      <c r="BJ41" s="131">
        <f t="shared" si="26"/>
        <v>154.99999999999977</v>
      </c>
      <c r="BK41" s="131">
        <f t="shared" si="26"/>
        <v>154.99999999999977</v>
      </c>
      <c r="BL41" s="131">
        <f t="shared" si="26"/>
        <v>174.9999999999997</v>
      </c>
      <c r="BM41" s="131">
        <f t="shared" si="26"/>
        <v>174.9999999999997</v>
      </c>
    </row>
    <row r="42" spans="1:65" ht="12.75">
      <c r="A42">
        <f t="shared" si="8"/>
        <v>40</v>
      </c>
      <c r="B42" s="130">
        <v>0.5208333333333333</v>
      </c>
      <c r="C42" s="131">
        <f t="shared" si="21"/>
        <v>-239.99999999999986</v>
      </c>
      <c r="D42" s="131">
        <f t="shared" si="21"/>
        <v>-239.99999999999986</v>
      </c>
      <c r="E42" s="131">
        <f t="shared" si="21"/>
        <v>-239.99999999999986</v>
      </c>
      <c r="F42" s="131">
        <f t="shared" si="21"/>
        <v>-239.99999999999986</v>
      </c>
      <c r="G42" s="131">
        <f t="shared" si="21"/>
        <v>-239.99999999999986</v>
      </c>
      <c r="H42" s="131">
        <f t="shared" si="21"/>
        <v>-239.99999999999986</v>
      </c>
      <c r="I42" s="131">
        <f t="shared" si="21"/>
        <v>-239.99999999999986</v>
      </c>
      <c r="J42" s="131">
        <f t="shared" si="21"/>
        <v>-239.99999999999986</v>
      </c>
      <c r="K42" s="131">
        <f t="shared" si="21"/>
        <v>-239.99999999999986</v>
      </c>
      <c r="L42" s="131">
        <f t="shared" si="21"/>
        <v>-239.99999999999986</v>
      </c>
      <c r="M42" s="131">
        <f t="shared" si="22"/>
        <v>-209.9999999999999</v>
      </c>
      <c r="N42" s="131">
        <f t="shared" si="22"/>
        <v>-209.9999999999999</v>
      </c>
      <c r="O42" s="131">
        <f t="shared" si="22"/>
        <v>-209.9999999999999</v>
      </c>
      <c r="P42" s="131">
        <f t="shared" si="22"/>
        <v>-209.9999999999999</v>
      </c>
      <c r="Q42" s="131">
        <f t="shared" si="22"/>
        <v>-189.9999999999999</v>
      </c>
      <c r="R42" s="131">
        <f t="shared" si="22"/>
        <v>-189.9999999999999</v>
      </c>
      <c r="S42" s="131">
        <f t="shared" si="22"/>
        <v>-189.9999999999999</v>
      </c>
      <c r="T42" s="131">
        <f t="shared" si="22"/>
        <v>-189.9999999999999</v>
      </c>
      <c r="U42" s="131">
        <f t="shared" si="22"/>
        <v>-169.9999999999999</v>
      </c>
      <c r="V42" s="131">
        <f t="shared" si="22"/>
        <v>-134.99999999999983</v>
      </c>
      <c r="W42" s="131">
        <f t="shared" si="23"/>
        <v>-129.99999999999986</v>
      </c>
      <c r="X42" s="131">
        <f t="shared" si="23"/>
        <v>-119.99999999999989</v>
      </c>
      <c r="Y42" s="131">
        <f t="shared" si="23"/>
        <v>-119.99999999999989</v>
      </c>
      <c r="Z42" s="131">
        <f t="shared" si="23"/>
        <v>-119.99999999999989</v>
      </c>
      <c r="AA42" s="131">
        <f t="shared" si="23"/>
        <v>-99.99999999999989</v>
      </c>
      <c r="AB42" s="131">
        <f t="shared" si="23"/>
        <v>-74.99999999999989</v>
      </c>
      <c r="AC42" s="131">
        <f t="shared" si="23"/>
        <v>-74.99999999999989</v>
      </c>
      <c r="AD42" s="131">
        <f t="shared" si="23"/>
        <v>-74.99999999999989</v>
      </c>
      <c r="AE42" s="131">
        <f t="shared" si="23"/>
        <v>-74.99999999999989</v>
      </c>
      <c r="AF42" s="131">
        <f t="shared" si="23"/>
        <v>-54.999999999999886</v>
      </c>
      <c r="AG42" s="131">
        <f t="shared" si="24"/>
        <v>-39.99999999999986</v>
      </c>
      <c r="AH42" s="131">
        <f t="shared" si="24"/>
        <v>-29.999999999999893</v>
      </c>
      <c r="AI42" s="131">
        <f t="shared" si="24"/>
        <v>-19.99999999999993</v>
      </c>
      <c r="AJ42" s="131">
        <f t="shared" si="24"/>
        <v>-9.999999999999964</v>
      </c>
      <c r="AK42" s="131">
        <f t="shared" si="24"/>
        <v>-9.999999999999964</v>
      </c>
      <c r="AL42" s="131">
        <f t="shared" si="24"/>
        <v>-9.999999999999964</v>
      </c>
      <c r="AM42" s="131">
        <f t="shared" si="24"/>
        <v>0</v>
      </c>
      <c r="AN42" s="131">
        <f t="shared" si="24"/>
        <v>0</v>
      </c>
      <c r="AO42" s="131">
        <f t="shared" si="24"/>
        <v>0</v>
      </c>
      <c r="AP42" s="131">
        <f t="shared" si="24"/>
        <v>0</v>
      </c>
      <c r="AQ42" s="131">
        <f t="shared" si="25"/>
        <v>0</v>
      </c>
      <c r="AR42" s="131">
        <f t="shared" si="25"/>
        <v>0</v>
      </c>
      <c r="AS42" s="131">
        <f t="shared" si="25"/>
        <v>0</v>
      </c>
      <c r="AT42" s="131">
        <f t="shared" si="25"/>
        <v>0</v>
      </c>
      <c r="AU42" s="131">
        <f t="shared" si="25"/>
        <v>0</v>
      </c>
      <c r="AV42" s="131">
        <f t="shared" si="25"/>
        <v>0</v>
      </c>
      <c r="AW42" s="131">
        <f t="shared" si="25"/>
        <v>45</v>
      </c>
      <c r="AX42" s="131">
        <f t="shared" si="25"/>
        <v>45</v>
      </c>
      <c r="AY42" s="131">
        <f t="shared" si="25"/>
        <v>64.99999999999993</v>
      </c>
      <c r="AZ42" s="131">
        <f t="shared" si="25"/>
        <v>89.99999999999984</v>
      </c>
      <c r="BA42" s="131">
        <f t="shared" si="26"/>
        <v>129.99999999999986</v>
      </c>
      <c r="BB42" s="131">
        <f t="shared" si="26"/>
        <v>134.99999999999983</v>
      </c>
      <c r="BC42" s="131">
        <f t="shared" si="26"/>
        <v>134.99999999999983</v>
      </c>
      <c r="BD42" s="131">
        <f t="shared" si="26"/>
        <v>134.99999999999983</v>
      </c>
      <c r="BE42" s="131">
        <f t="shared" si="26"/>
        <v>134.99999999999983</v>
      </c>
      <c r="BF42" s="131">
        <f t="shared" si="26"/>
        <v>154.99999999999977</v>
      </c>
      <c r="BG42" s="131">
        <f t="shared" si="26"/>
        <v>154.99999999999977</v>
      </c>
      <c r="BH42" s="131">
        <f t="shared" si="26"/>
        <v>154.99999999999977</v>
      </c>
      <c r="BI42" s="131">
        <f t="shared" si="26"/>
        <v>154.99999999999977</v>
      </c>
      <c r="BJ42" s="131">
        <f t="shared" si="26"/>
        <v>154.99999999999977</v>
      </c>
      <c r="BK42" s="131">
        <f t="shared" si="26"/>
        <v>154.99999999999977</v>
      </c>
      <c r="BL42" s="131">
        <f t="shared" si="26"/>
        <v>174.9999999999997</v>
      </c>
      <c r="BM42" s="131">
        <f t="shared" si="26"/>
        <v>174.9999999999997</v>
      </c>
    </row>
    <row r="43" spans="1:65" ht="12.75">
      <c r="A43">
        <f t="shared" si="8"/>
        <v>41</v>
      </c>
      <c r="B43" s="130">
        <v>0.5208333333333333</v>
      </c>
      <c r="C43" s="131">
        <f aca="true" t="shared" si="27" ref="C43:L52">60*24*(VLOOKUP(C$2,SCHEDULE,2)-VLOOKUP($A43,SCHEDULE,2))</f>
        <v>-239.99999999999986</v>
      </c>
      <c r="D43" s="131">
        <f t="shared" si="27"/>
        <v>-239.99999999999986</v>
      </c>
      <c r="E43" s="131">
        <f t="shared" si="27"/>
        <v>-239.99999999999986</v>
      </c>
      <c r="F43" s="131">
        <f t="shared" si="27"/>
        <v>-239.99999999999986</v>
      </c>
      <c r="G43" s="131">
        <f t="shared" si="27"/>
        <v>-239.99999999999986</v>
      </c>
      <c r="H43" s="131">
        <f t="shared" si="27"/>
        <v>-239.99999999999986</v>
      </c>
      <c r="I43" s="131">
        <f t="shared" si="27"/>
        <v>-239.99999999999986</v>
      </c>
      <c r="J43" s="131">
        <f t="shared" si="27"/>
        <v>-239.99999999999986</v>
      </c>
      <c r="K43" s="131">
        <f t="shared" si="27"/>
        <v>-239.99999999999986</v>
      </c>
      <c r="L43" s="131">
        <f t="shared" si="27"/>
        <v>-239.99999999999986</v>
      </c>
      <c r="M43" s="131">
        <f aca="true" t="shared" si="28" ref="M43:V52">60*24*(VLOOKUP(M$2,SCHEDULE,2)-VLOOKUP($A43,SCHEDULE,2))</f>
        <v>-209.9999999999999</v>
      </c>
      <c r="N43" s="131">
        <f t="shared" si="28"/>
        <v>-209.9999999999999</v>
      </c>
      <c r="O43" s="131">
        <f t="shared" si="28"/>
        <v>-209.9999999999999</v>
      </c>
      <c r="P43" s="131">
        <f t="shared" si="28"/>
        <v>-209.9999999999999</v>
      </c>
      <c r="Q43" s="131">
        <f t="shared" si="28"/>
        <v>-189.9999999999999</v>
      </c>
      <c r="R43" s="131">
        <f t="shared" si="28"/>
        <v>-189.9999999999999</v>
      </c>
      <c r="S43" s="131">
        <f t="shared" si="28"/>
        <v>-189.9999999999999</v>
      </c>
      <c r="T43" s="131">
        <f t="shared" si="28"/>
        <v>-189.9999999999999</v>
      </c>
      <c r="U43" s="131">
        <f t="shared" si="28"/>
        <v>-169.9999999999999</v>
      </c>
      <c r="V43" s="131">
        <f t="shared" si="28"/>
        <v>-134.99999999999983</v>
      </c>
      <c r="W43" s="131">
        <f aca="true" t="shared" si="29" ref="W43:AF52">60*24*(VLOOKUP(W$2,SCHEDULE,2)-VLOOKUP($A43,SCHEDULE,2))</f>
        <v>-129.99999999999986</v>
      </c>
      <c r="X43" s="131">
        <f t="shared" si="29"/>
        <v>-119.99999999999989</v>
      </c>
      <c r="Y43" s="131">
        <f t="shared" si="29"/>
        <v>-119.99999999999989</v>
      </c>
      <c r="Z43" s="131">
        <f t="shared" si="29"/>
        <v>-119.99999999999989</v>
      </c>
      <c r="AA43" s="131">
        <f t="shared" si="29"/>
        <v>-99.99999999999989</v>
      </c>
      <c r="AB43" s="131">
        <f t="shared" si="29"/>
        <v>-74.99999999999989</v>
      </c>
      <c r="AC43" s="131">
        <f t="shared" si="29"/>
        <v>-74.99999999999989</v>
      </c>
      <c r="AD43" s="131">
        <f t="shared" si="29"/>
        <v>-74.99999999999989</v>
      </c>
      <c r="AE43" s="131">
        <f t="shared" si="29"/>
        <v>-74.99999999999989</v>
      </c>
      <c r="AF43" s="131">
        <f t="shared" si="29"/>
        <v>-54.999999999999886</v>
      </c>
      <c r="AG43" s="131">
        <f aca="true" t="shared" si="30" ref="AG43:AP52">60*24*(VLOOKUP(AG$2,SCHEDULE,2)-VLOOKUP($A43,SCHEDULE,2))</f>
        <v>-39.99999999999986</v>
      </c>
      <c r="AH43" s="131">
        <f t="shared" si="30"/>
        <v>-29.999999999999893</v>
      </c>
      <c r="AI43" s="131">
        <f t="shared" si="30"/>
        <v>-19.99999999999993</v>
      </c>
      <c r="AJ43" s="131">
        <f t="shared" si="30"/>
        <v>-9.999999999999964</v>
      </c>
      <c r="AK43" s="131">
        <f t="shared" si="30"/>
        <v>-9.999999999999964</v>
      </c>
      <c r="AL43" s="131">
        <f t="shared" si="30"/>
        <v>-9.999999999999964</v>
      </c>
      <c r="AM43" s="131">
        <f t="shared" si="30"/>
        <v>0</v>
      </c>
      <c r="AN43" s="131">
        <f t="shared" si="30"/>
        <v>0</v>
      </c>
      <c r="AO43" s="131">
        <f t="shared" si="30"/>
        <v>0</v>
      </c>
      <c r="AP43" s="131">
        <f t="shared" si="30"/>
        <v>0</v>
      </c>
      <c r="AQ43" s="131">
        <f aca="true" t="shared" si="31" ref="AQ43:AZ52">60*24*(VLOOKUP(AQ$2,SCHEDULE,2)-VLOOKUP($A43,SCHEDULE,2))</f>
        <v>0</v>
      </c>
      <c r="AR43" s="131">
        <f t="shared" si="31"/>
        <v>0</v>
      </c>
      <c r="AS43" s="131">
        <f t="shared" si="31"/>
        <v>0</v>
      </c>
      <c r="AT43" s="131">
        <f t="shared" si="31"/>
        <v>0</v>
      </c>
      <c r="AU43" s="131">
        <f t="shared" si="31"/>
        <v>0</v>
      </c>
      <c r="AV43" s="131">
        <f t="shared" si="31"/>
        <v>0</v>
      </c>
      <c r="AW43" s="131">
        <f t="shared" si="31"/>
        <v>45</v>
      </c>
      <c r="AX43" s="131">
        <f t="shared" si="31"/>
        <v>45</v>
      </c>
      <c r="AY43" s="131">
        <f t="shared" si="31"/>
        <v>64.99999999999993</v>
      </c>
      <c r="AZ43" s="131">
        <f t="shared" si="31"/>
        <v>89.99999999999984</v>
      </c>
      <c r="BA43" s="131">
        <f aca="true" t="shared" si="32" ref="BA43:BM52">60*24*(VLOOKUP(BA$2,SCHEDULE,2)-VLOOKUP($A43,SCHEDULE,2))</f>
        <v>129.99999999999986</v>
      </c>
      <c r="BB43" s="131">
        <f t="shared" si="32"/>
        <v>134.99999999999983</v>
      </c>
      <c r="BC43" s="131">
        <f t="shared" si="32"/>
        <v>134.99999999999983</v>
      </c>
      <c r="BD43" s="131">
        <f t="shared" si="32"/>
        <v>134.99999999999983</v>
      </c>
      <c r="BE43" s="131">
        <f t="shared" si="32"/>
        <v>134.99999999999983</v>
      </c>
      <c r="BF43" s="131">
        <f t="shared" si="32"/>
        <v>154.99999999999977</v>
      </c>
      <c r="BG43" s="131">
        <f t="shared" si="32"/>
        <v>154.99999999999977</v>
      </c>
      <c r="BH43" s="131">
        <f t="shared" si="32"/>
        <v>154.99999999999977</v>
      </c>
      <c r="BI43" s="131">
        <f t="shared" si="32"/>
        <v>154.99999999999977</v>
      </c>
      <c r="BJ43" s="131">
        <f t="shared" si="32"/>
        <v>154.99999999999977</v>
      </c>
      <c r="BK43" s="131">
        <f t="shared" si="32"/>
        <v>154.99999999999977</v>
      </c>
      <c r="BL43" s="131">
        <f t="shared" si="32"/>
        <v>174.9999999999997</v>
      </c>
      <c r="BM43" s="131">
        <f t="shared" si="32"/>
        <v>174.9999999999997</v>
      </c>
    </row>
    <row r="44" spans="1:65" ht="12.75">
      <c r="A44">
        <f t="shared" si="8"/>
        <v>42</v>
      </c>
      <c r="B44" s="130">
        <v>0.5208333333333333</v>
      </c>
      <c r="C44" s="131">
        <f t="shared" si="27"/>
        <v>-239.99999999999986</v>
      </c>
      <c r="D44" s="131">
        <f t="shared" si="27"/>
        <v>-239.99999999999986</v>
      </c>
      <c r="E44" s="131">
        <f t="shared" si="27"/>
        <v>-239.99999999999986</v>
      </c>
      <c r="F44" s="131">
        <f t="shared" si="27"/>
        <v>-239.99999999999986</v>
      </c>
      <c r="G44" s="131">
        <f t="shared" si="27"/>
        <v>-239.99999999999986</v>
      </c>
      <c r="H44" s="131">
        <f t="shared" si="27"/>
        <v>-239.99999999999986</v>
      </c>
      <c r="I44" s="131">
        <f t="shared" si="27"/>
        <v>-239.99999999999986</v>
      </c>
      <c r="J44" s="131">
        <f t="shared" si="27"/>
        <v>-239.99999999999986</v>
      </c>
      <c r="K44" s="131">
        <f t="shared" si="27"/>
        <v>-239.99999999999986</v>
      </c>
      <c r="L44" s="131">
        <f t="shared" si="27"/>
        <v>-239.99999999999986</v>
      </c>
      <c r="M44" s="131">
        <f t="shared" si="28"/>
        <v>-209.9999999999999</v>
      </c>
      <c r="N44" s="131">
        <f t="shared" si="28"/>
        <v>-209.9999999999999</v>
      </c>
      <c r="O44" s="131">
        <f t="shared" si="28"/>
        <v>-209.9999999999999</v>
      </c>
      <c r="P44" s="131">
        <f t="shared" si="28"/>
        <v>-209.9999999999999</v>
      </c>
      <c r="Q44" s="131">
        <f t="shared" si="28"/>
        <v>-189.9999999999999</v>
      </c>
      <c r="R44" s="131">
        <f t="shared" si="28"/>
        <v>-189.9999999999999</v>
      </c>
      <c r="S44" s="131">
        <f t="shared" si="28"/>
        <v>-189.9999999999999</v>
      </c>
      <c r="T44" s="131">
        <f t="shared" si="28"/>
        <v>-189.9999999999999</v>
      </c>
      <c r="U44" s="131">
        <f t="shared" si="28"/>
        <v>-169.9999999999999</v>
      </c>
      <c r="V44" s="131">
        <f t="shared" si="28"/>
        <v>-134.99999999999983</v>
      </c>
      <c r="W44" s="131">
        <f t="shared" si="29"/>
        <v>-129.99999999999986</v>
      </c>
      <c r="X44" s="131">
        <f t="shared" si="29"/>
        <v>-119.99999999999989</v>
      </c>
      <c r="Y44" s="131">
        <f t="shared" si="29"/>
        <v>-119.99999999999989</v>
      </c>
      <c r="Z44" s="131">
        <f t="shared" si="29"/>
        <v>-119.99999999999989</v>
      </c>
      <c r="AA44" s="131">
        <f t="shared" si="29"/>
        <v>-99.99999999999989</v>
      </c>
      <c r="AB44" s="131">
        <f t="shared" si="29"/>
        <v>-74.99999999999989</v>
      </c>
      <c r="AC44" s="131">
        <f t="shared" si="29"/>
        <v>-74.99999999999989</v>
      </c>
      <c r="AD44" s="131">
        <f t="shared" si="29"/>
        <v>-74.99999999999989</v>
      </c>
      <c r="AE44" s="131">
        <f t="shared" si="29"/>
        <v>-74.99999999999989</v>
      </c>
      <c r="AF44" s="131">
        <f t="shared" si="29"/>
        <v>-54.999999999999886</v>
      </c>
      <c r="AG44" s="131">
        <f t="shared" si="30"/>
        <v>-39.99999999999986</v>
      </c>
      <c r="AH44" s="131">
        <f t="shared" si="30"/>
        <v>-29.999999999999893</v>
      </c>
      <c r="AI44" s="131">
        <f t="shared" si="30"/>
        <v>-19.99999999999993</v>
      </c>
      <c r="AJ44" s="131">
        <f t="shared" si="30"/>
        <v>-9.999999999999964</v>
      </c>
      <c r="AK44" s="131">
        <f t="shared" si="30"/>
        <v>-9.999999999999964</v>
      </c>
      <c r="AL44" s="131">
        <f t="shared" si="30"/>
        <v>-9.999999999999964</v>
      </c>
      <c r="AM44" s="131">
        <f t="shared" si="30"/>
        <v>0</v>
      </c>
      <c r="AN44" s="131">
        <f t="shared" si="30"/>
        <v>0</v>
      </c>
      <c r="AO44" s="131">
        <f t="shared" si="30"/>
        <v>0</v>
      </c>
      <c r="AP44" s="131">
        <f t="shared" si="30"/>
        <v>0</v>
      </c>
      <c r="AQ44" s="131">
        <f t="shared" si="31"/>
        <v>0</v>
      </c>
      <c r="AR44" s="131">
        <f t="shared" si="31"/>
        <v>0</v>
      </c>
      <c r="AS44" s="131">
        <f t="shared" si="31"/>
        <v>0</v>
      </c>
      <c r="AT44" s="131">
        <f t="shared" si="31"/>
        <v>0</v>
      </c>
      <c r="AU44" s="131">
        <f t="shared" si="31"/>
        <v>0</v>
      </c>
      <c r="AV44" s="131">
        <f t="shared" si="31"/>
        <v>0</v>
      </c>
      <c r="AW44" s="131">
        <f t="shared" si="31"/>
        <v>45</v>
      </c>
      <c r="AX44" s="131">
        <f t="shared" si="31"/>
        <v>45</v>
      </c>
      <c r="AY44" s="131">
        <f t="shared" si="31"/>
        <v>64.99999999999993</v>
      </c>
      <c r="AZ44" s="131">
        <f t="shared" si="31"/>
        <v>89.99999999999984</v>
      </c>
      <c r="BA44" s="131">
        <f t="shared" si="32"/>
        <v>129.99999999999986</v>
      </c>
      <c r="BB44" s="131">
        <f t="shared" si="32"/>
        <v>134.99999999999983</v>
      </c>
      <c r="BC44" s="131">
        <f t="shared" si="32"/>
        <v>134.99999999999983</v>
      </c>
      <c r="BD44" s="131">
        <f t="shared" si="32"/>
        <v>134.99999999999983</v>
      </c>
      <c r="BE44" s="131">
        <f t="shared" si="32"/>
        <v>134.99999999999983</v>
      </c>
      <c r="BF44" s="131">
        <f t="shared" si="32"/>
        <v>154.99999999999977</v>
      </c>
      <c r="BG44" s="131">
        <f t="shared" si="32"/>
        <v>154.99999999999977</v>
      </c>
      <c r="BH44" s="131">
        <f t="shared" si="32"/>
        <v>154.99999999999977</v>
      </c>
      <c r="BI44" s="131">
        <f t="shared" si="32"/>
        <v>154.99999999999977</v>
      </c>
      <c r="BJ44" s="131">
        <f t="shared" si="32"/>
        <v>154.99999999999977</v>
      </c>
      <c r="BK44" s="131">
        <f t="shared" si="32"/>
        <v>154.99999999999977</v>
      </c>
      <c r="BL44" s="131">
        <f t="shared" si="32"/>
        <v>174.9999999999997</v>
      </c>
      <c r="BM44" s="131">
        <f t="shared" si="32"/>
        <v>174.9999999999997</v>
      </c>
    </row>
    <row r="45" spans="1:65" ht="12.75">
      <c r="A45">
        <f t="shared" si="8"/>
        <v>43</v>
      </c>
      <c r="B45" s="130">
        <v>0.5208333333333333</v>
      </c>
      <c r="C45" s="131">
        <f t="shared" si="27"/>
        <v>-239.99999999999986</v>
      </c>
      <c r="D45" s="131">
        <f t="shared" si="27"/>
        <v>-239.99999999999986</v>
      </c>
      <c r="E45" s="131">
        <f t="shared" si="27"/>
        <v>-239.99999999999986</v>
      </c>
      <c r="F45" s="131">
        <f t="shared" si="27"/>
        <v>-239.99999999999986</v>
      </c>
      <c r="G45" s="131">
        <f t="shared" si="27"/>
        <v>-239.99999999999986</v>
      </c>
      <c r="H45" s="131">
        <f t="shared" si="27"/>
        <v>-239.99999999999986</v>
      </c>
      <c r="I45" s="131">
        <f t="shared" si="27"/>
        <v>-239.99999999999986</v>
      </c>
      <c r="J45" s="131">
        <f t="shared" si="27"/>
        <v>-239.99999999999986</v>
      </c>
      <c r="K45" s="131">
        <f t="shared" si="27"/>
        <v>-239.99999999999986</v>
      </c>
      <c r="L45" s="131">
        <f t="shared" si="27"/>
        <v>-239.99999999999986</v>
      </c>
      <c r="M45" s="131">
        <f t="shared" si="28"/>
        <v>-209.9999999999999</v>
      </c>
      <c r="N45" s="131">
        <f t="shared" si="28"/>
        <v>-209.9999999999999</v>
      </c>
      <c r="O45" s="131">
        <f t="shared" si="28"/>
        <v>-209.9999999999999</v>
      </c>
      <c r="P45" s="131">
        <f t="shared" si="28"/>
        <v>-209.9999999999999</v>
      </c>
      <c r="Q45" s="131">
        <f t="shared" si="28"/>
        <v>-189.9999999999999</v>
      </c>
      <c r="R45" s="131">
        <f t="shared" si="28"/>
        <v>-189.9999999999999</v>
      </c>
      <c r="S45" s="131">
        <f t="shared" si="28"/>
        <v>-189.9999999999999</v>
      </c>
      <c r="T45" s="131">
        <f t="shared" si="28"/>
        <v>-189.9999999999999</v>
      </c>
      <c r="U45" s="131">
        <f t="shared" si="28"/>
        <v>-169.9999999999999</v>
      </c>
      <c r="V45" s="131">
        <f t="shared" si="28"/>
        <v>-134.99999999999983</v>
      </c>
      <c r="W45" s="131">
        <f t="shared" si="29"/>
        <v>-129.99999999999986</v>
      </c>
      <c r="X45" s="131">
        <f t="shared" si="29"/>
        <v>-119.99999999999989</v>
      </c>
      <c r="Y45" s="131">
        <f t="shared" si="29"/>
        <v>-119.99999999999989</v>
      </c>
      <c r="Z45" s="131">
        <f t="shared" si="29"/>
        <v>-119.99999999999989</v>
      </c>
      <c r="AA45" s="131">
        <f t="shared" si="29"/>
        <v>-99.99999999999989</v>
      </c>
      <c r="AB45" s="131">
        <f t="shared" si="29"/>
        <v>-74.99999999999989</v>
      </c>
      <c r="AC45" s="131">
        <f t="shared" si="29"/>
        <v>-74.99999999999989</v>
      </c>
      <c r="AD45" s="131">
        <f t="shared" si="29"/>
        <v>-74.99999999999989</v>
      </c>
      <c r="AE45" s="131">
        <f t="shared" si="29"/>
        <v>-74.99999999999989</v>
      </c>
      <c r="AF45" s="131">
        <f t="shared" si="29"/>
        <v>-54.999999999999886</v>
      </c>
      <c r="AG45" s="131">
        <f t="shared" si="30"/>
        <v>-39.99999999999986</v>
      </c>
      <c r="AH45" s="131">
        <f t="shared" si="30"/>
        <v>-29.999999999999893</v>
      </c>
      <c r="AI45" s="131">
        <f t="shared" si="30"/>
        <v>-19.99999999999993</v>
      </c>
      <c r="AJ45" s="131">
        <f t="shared" si="30"/>
        <v>-9.999999999999964</v>
      </c>
      <c r="AK45" s="131">
        <f t="shared" si="30"/>
        <v>-9.999999999999964</v>
      </c>
      <c r="AL45" s="131">
        <f t="shared" si="30"/>
        <v>-9.999999999999964</v>
      </c>
      <c r="AM45" s="131">
        <f t="shared" si="30"/>
        <v>0</v>
      </c>
      <c r="AN45" s="131">
        <f t="shared" si="30"/>
        <v>0</v>
      </c>
      <c r="AO45" s="131">
        <f t="shared" si="30"/>
        <v>0</v>
      </c>
      <c r="AP45" s="131">
        <f t="shared" si="30"/>
        <v>0</v>
      </c>
      <c r="AQ45" s="131">
        <f t="shared" si="31"/>
        <v>0</v>
      </c>
      <c r="AR45" s="131">
        <f t="shared" si="31"/>
        <v>0</v>
      </c>
      <c r="AS45" s="131">
        <f t="shared" si="31"/>
        <v>0</v>
      </c>
      <c r="AT45" s="131">
        <f t="shared" si="31"/>
        <v>0</v>
      </c>
      <c r="AU45" s="131">
        <f t="shared" si="31"/>
        <v>0</v>
      </c>
      <c r="AV45" s="131">
        <f t="shared" si="31"/>
        <v>0</v>
      </c>
      <c r="AW45" s="131">
        <f t="shared" si="31"/>
        <v>45</v>
      </c>
      <c r="AX45" s="131">
        <f t="shared" si="31"/>
        <v>45</v>
      </c>
      <c r="AY45" s="131">
        <f t="shared" si="31"/>
        <v>64.99999999999993</v>
      </c>
      <c r="AZ45" s="131">
        <f t="shared" si="31"/>
        <v>89.99999999999984</v>
      </c>
      <c r="BA45" s="131">
        <f t="shared" si="32"/>
        <v>129.99999999999986</v>
      </c>
      <c r="BB45" s="131">
        <f t="shared" si="32"/>
        <v>134.99999999999983</v>
      </c>
      <c r="BC45" s="131">
        <f t="shared" si="32"/>
        <v>134.99999999999983</v>
      </c>
      <c r="BD45" s="131">
        <f t="shared" si="32"/>
        <v>134.99999999999983</v>
      </c>
      <c r="BE45" s="131">
        <f t="shared" si="32"/>
        <v>134.99999999999983</v>
      </c>
      <c r="BF45" s="131">
        <f t="shared" si="32"/>
        <v>154.99999999999977</v>
      </c>
      <c r="BG45" s="131">
        <f t="shared" si="32"/>
        <v>154.99999999999977</v>
      </c>
      <c r="BH45" s="131">
        <f t="shared" si="32"/>
        <v>154.99999999999977</v>
      </c>
      <c r="BI45" s="131">
        <f t="shared" si="32"/>
        <v>154.99999999999977</v>
      </c>
      <c r="BJ45" s="131">
        <f t="shared" si="32"/>
        <v>154.99999999999977</v>
      </c>
      <c r="BK45" s="131">
        <f t="shared" si="32"/>
        <v>154.99999999999977</v>
      </c>
      <c r="BL45" s="131">
        <f t="shared" si="32"/>
        <v>174.9999999999997</v>
      </c>
      <c r="BM45" s="131">
        <f t="shared" si="32"/>
        <v>174.9999999999997</v>
      </c>
    </row>
    <row r="46" spans="1:65" ht="12.75">
      <c r="A46">
        <f t="shared" si="8"/>
        <v>44</v>
      </c>
      <c r="B46" s="130">
        <v>0.5208333333333333</v>
      </c>
      <c r="C46" s="131">
        <f t="shared" si="27"/>
        <v>-239.99999999999986</v>
      </c>
      <c r="D46" s="131">
        <f t="shared" si="27"/>
        <v>-239.99999999999986</v>
      </c>
      <c r="E46" s="131">
        <f t="shared" si="27"/>
        <v>-239.99999999999986</v>
      </c>
      <c r="F46" s="131">
        <f t="shared" si="27"/>
        <v>-239.99999999999986</v>
      </c>
      <c r="G46" s="131">
        <f t="shared" si="27"/>
        <v>-239.99999999999986</v>
      </c>
      <c r="H46" s="131">
        <f t="shared" si="27"/>
        <v>-239.99999999999986</v>
      </c>
      <c r="I46" s="131">
        <f t="shared" si="27"/>
        <v>-239.99999999999986</v>
      </c>
      <c r="J46" s="131">
        <f t="shared" si="27"/>
        <v>-239.99999999999986</v>
      </c>
      <c r="K46" s="131">
        <f t="shared" si="27"/>
        <v>-239.99999999999986</v>
      </c>
      <c r="L46" s="131">
        <f t="shared" si="27"/>
        <v>-239.99999999999986</v>
      </c>
      <c r="M46" s="131">
        <f t="shared" si="28"/>
        <v>-209.9999999999999</v>
      </c>
      <c r="N46" s="131">
        <f t="shared" si="28"/>
        <v>-209.9999999999999</v>
      </c>
      <c r="O46" s="131">
        <f t="shared" si="28"/>
        <v>-209.9999999999999</v>
      </c>
      <c r="P46" s="131">
        <f t="shared" si="28"/>
        <v>-209.9999999999999</v>
      </c>
      <c r="Q46" s="131">
        <f t="shared" si="28"/>
        <v>-189.9999999999999</v>
      </c>
      <c r="R46" s="131">
        <f t="shared" si="28"/>
        <v>-189.9999999999999</v>
      </c>
      <c r="S46" s="131">
        <f t="shared" si="28"/>
        <v>-189.9999999999999</v>
      </c>
      <c r="T46" s="131">
        <f t="shared" si="28"/>
        <v>-189.9999999999999</v>
      </c>
      <c r="U46" s="131">
        <f t="shared" si="28"/>
        <v>-169.9999999999999</v>
      </c>
      <c r="V46" s="131">
        <f t="shared" si="28"/>
        <v>-134.99999999999983</v>
      </c>
      <c r="W46" s="131">
        <f t="shared" si="29"/>
        <v>-129.99999999999986</v>
      </c>
      <c r="X46" s="131">
        <f t="shared" si="29"/>
        <v>-119.99999999999989</v>
      </c>
      <c r="Y46" s="131">
        <f t="shared" si="29"/>
        <v>-119.99999999999989</v>
      </c>
      <c r="Z46" s="131">
        <f t="shared" si="29"/>
        <v>-119.99999999999989</v>
      </c>
      <c r="AA46" s="131">
        <f t="shared" si="29"/>
        <v>-99.99999999999989</v>
      </c>
      <c r="AB46" s="131">
        <f t="shared" si="29"/>
        <v>-74.99999999999989</v>
      </c>
      <c r="AC46" s="131">
        <f t="shared" si="29"/>
        <v>-74.99999999999989</v>
      </c>
      <c r="AD46" s="131">
        <f t="shared" si="29"/>
        <v>-74.99999999999989</v>
      </c>
      <c r="AE46" s="131">
        <f t="shared" si="29"/>
        <v>-74.99999999999989</v>
      </c>
      <c r="AF46" s="131">
        <f t="shared" si="29"/>
        <v>-54.999999999999886</v>
      </c>
      <c r="AG46" s="131">
        <f t="shared" si="30"/>
        <v>-39.99999999999986</v>
      </c>
      <c r="AH46" s="131">
        <f t="shared" si="30"/>
        <v>-29.999999999999893</v>
      </c>
      <c r="AI46" s="131">
        <f t="shared" si="30"/>
        <v>-19.99999999999993</v>
      </c>
      <c r="AJ46" s="131">
        <f t="shared" si="30"/>
        <v>-9.999999999999964</v>
      </c>
      <c r="AK46" s="131">
        <f t="shared" si="30"/>
        <v>-9.999999999999964</v>
      </c>
      <c r="AL46" s="131">
        <f t="shared" si="30"/>
        <v>-9.999999999999964</v>
      </c>
      <c r="AM46" s="131">
        <f t="shared" si="30"/>
        <v>0</v>
      </c>
      <c r="AN46" s="131">
        <f t="shared" si="30"/>
        <v>0</v>
      </c>
      <c r="AO46" s="131">
        <f t="shared" si="30"/>
        <v>0</v>
      </c>
      <c r="AP46" s="131">
        <f t="shared" si="30"/>
        <v>0</v>
      </c>
      <c r="AQ46" s="131">
        <f t="shared" si="31"/>
        <v>0</v>
      </c>
      <c r="AR46" s="131">
        <f t="shared" si="31"/>
        <v>0</v>
      </c>
      <c r="AS46" s="131">
        <f t="shared" si="31"/>
        <v>0</v>
      </c>
      <c r="AT46" s="131">
        <f t="shared" si="31"/>
        <v>0</v>
      </c>
      <c r="AU46" s="131">
        <f t="shared" si="31"/>
        <v>0</v>
      </c>
      <c r="AV46" s="131">
        <f t="shared" si="31"/>
        <v>0</v>
      </c>
      <c r="AW46" s="131">
        <f t="shared" si="31"/>
        <v>45</v>
      </c>
      <c r="AX46" s="131">
        <f t="shared" si="31"/>
        <v>45</v>
      </c>
      <c r="AY46" s="131">
        <f t="shared" si="31"/>
        <v>64.99999999999993</v>
      </c>
      <c r="AZ46" s="131">
        <f t="shared" si="31"/>
        <v>89.99999999999984</v>
      </c>
      <c r="BA46" s="131">
        <f t="shared" si="32"/>
        <v>129.99999999999986</v>
      </c>
      <c r="BB46" s="131">
        <f t="shared" si="32"/>
        <v>134.99999999999983</v>
      </c>
      <c r="BC46" s="131">
        <f t="shared" si="32"/>
        <v>134.99999999999983</v>
      </c>
      <c r="BD46" s="131">
        <f t="shared" si="32"/>
        <v>134.99999999999983</v>
      </c>
      <c r="BE46" s="131">
        <f t="shared" si="32"/>
        <v>134.99999999999983</v>
      </c>
      <c r="BF46" s="131">
        <f t="shared" si="32"/>
        <v>154.99999999999977</v>
      </c>
      <c r="BG46" s="131">
        <f t="shared" si="32"/>
        <v>154.99999999999977</v>
      </c>
      <c r="BH46" s="131">
        <f t="shared" si="32"/>
        <v>154.99999999999977</v>
      </c>
      <c r="BI46" s="131">
        <f t="shared" si="32"/>
        <v>154.99999999999977</v>
      </c>
      <c r="BJ46" s="131">
        <f t="shared" si="32"/>
        <v>154.99999999999977</v>
      </c>
      <c r="BK46" s="131">
        <f t="shared" si="32"/>
        <v>154.99999999999977</v>
      </c>
      <c r="BL46" s="131">
        <f t="shared" si="32"/>
        <v>174.9999999999997</v>
      </c>
      <c r="BM46" s="131">
        <f t="shared" si="32"/>
        <v>174.9999999999997</v>
      </c>
    </row>
    <row r="47" spans="1:65" ht="12.75">
      <c r="A47">
        <f t="shared" si="8"/>
        <v>45</v>
      </c>
      <c r="B47" s="130">
        <v>0.5208333333333333</v>
      </c>
      <c r="C47" s="131">
        <f t="shared" si="27"/>
        <v>-239.99999999999986</v>
      </c>
      <c r="D47" s="131">
        <f t="shared" si="27"/>
        <v>-239.99999999999986</v>
      </c>
      <c r="E47" s="131">
        <f t="shared" si="27"/>
        <v>-239.99999999999986</v>
      </c>
      <c r="F47" s="131">
        <f t="shared" si="27"/>
        <v>-239.99999999999986</v>
      </c>
      <c r="G47" s="131">
        <f t="shared" si="27"/>
        <v>-239.99999999999986</v>
      </c>
      <c r="H47" s="131">
        <f t="shared" si="27"/>
        <v>-239.99999999999986</v>
      </c>
      <c r="I47" s="131">
        <f t="shared" si="27"/>
        <v>-239.99999999999986</v>
      </c>
      <c r="J47" s="131">
        <f t="shared" si="27"/>
        <v>-239.99999999999986</v>
      </c>
      <c r="K47" s="131">
        <f t="shared" si="27"/>
        <v>-239.99999999999986</v>
      </c>
      <c r="L47" s="131">
        <f t="shared" si="27"/>
        <v>-239.99999999999986</v>
      </c>
      <c r="M47" s="131">
        <f t="shared" si="28"/>
        <v>-209.9999999999999</v>
      </c>
      <c r="N47" s="131">
        <f t="shared" si="28"/>
        <v>-209.9999999999999</v>
      </c>
      <c r="O47" s="131">
        <f t="shared" si="28"/>
        <v>-209.9999999999999</v>
      </c>
      <c r="P47" s="131">
        <f t="shared" si="28"/>
        <v>-209.9999999999999</v>
      </c>
      <c r="Q47" s="131">
        <f t="shared" si="28"/>
        <v>-189.9999999999999</v>
      </c>
      <c r="R47" s="131">
        <f t="shared" si="28"/>
        <v>-189.9999999999999</v>
      </c>
      <c r="S47" s="131">
        <f t="shared" si="28"/>
        <v>-189.9999999999999</v>
      </c>
      <c r="T47" s="131">
        <f t="shared" si="28"/>
        <v>-189.9999999999999</v>
      </c>
      <c r="U47" s="131">
        <f t="shared" si="28"/>
        <v>-169.9999999999999</v>
      </c>
      <c r="V47" s="131">
        <f t="shared" si="28"/>
        <v>-134.99999999999983</v>
      </c>
      <c r="W47" s="131">
        <f t="shared" si="29"/>
        <v>-129.99999999999986</v>
      </c>
      <c r="X47" s="131">
        <f t="shared" si="29"/>
        <v>-119.99999999999989</v>
      </c>
      <c r="Y47" s="131">
        <f t="shared" si="29"/>
        <v>-119.99999999999989</v>
      </c>
      <c r="Z47" s="131">
        <f t="shared" si="29"/>
        <v>-119.99999999999989</v>
      </c>
      <c r="AA47" s="131">
        <f t="shared" si="29"/>
        <v>-99.99999999999989</v>
      </c>
      <c r="AB47" s="131">
        <f t="shared" si="29"/>
        <v>-74.99999999999989</v>
      </c>
      <c r="AC47" s="131">
        <f t="shared" si="29"/>
        <v>-74.99999999999989</v>
      </c>
      <c r="AD47" s="131">
        <f t="shared" si="29"/>
        <v>-74.99999999999989</v>
      </c>
      <c r="AE47" s="131">
        <f t="shared" si="29"/>
        <v>-74.99999999999989</v>
      </c>
      <c r="AF47" s="131">
        <f t="shared" si="29"/>
        <v>-54.999999999999886</v>
      </c>
      <c r="AG47" s="131">
        <f t="shared" si="30"/>
        <v>-39.99999999999986</v>
      </c>
      <c r="AH47" s="131">
        <f t="shared" si="30"/>
        <v>-29.999999999999893</v>
      </c>
      <c r="AI47" s="131">
        <f t="shared" si="30"/>
        <v>-19.99999999999993</v>
      </c>
      <c r="AJ47" s="131">
        <f t="shared" si="30"/>
        <v>-9.999999999999964</v>
      </c>
      <c r="AK47" s="131">
        <f t="shared" si="30"/>
        <v>-9.999999999999964</v>
      </c>
      <c r="AL47" s="131">
        <f t="shared" si="30"/>
        <v>-9.999999999999964</v>
      </c>
      <c r="AM47" s="131">
        <f t="shared" si="30"/>
        <v>0</v>
      </c>
      <c r="AN47" s="131">
        <f t="shared" si="30"/>
        <v>0</v>
      </c>
      <c r="AO47" s="131">
        <f t="shared" si="30"/>
        <v>0</v>
      </c>
      <c r="AP47" s="131">
        <f t="shared" si="30"/>
        <v>0</v>
      </c>
      <c r="AQ47" s="131">
        <f t="shared" si="31"/>
        <v>0</v>
      </c>
      <c r="AR47" s="131">
        <f t="shared" si="31"/>
        <v>0</v>
      </c>
      <c r="AS47" s="131">
        <f t="shared" si="31"/>
        <v>0</v>
      </c>
      <c r="AT47" s="131">
        <f t="shared" si="31"/>
        <v>0</v>
      </c>
      <c r="AU47" s="131">
        <f t="shared" si="31"/>
        <v>0</v>
      </c>
      <c r="AV47" s="131">
        <f t="shared" si="31"/>
        <v>0</v>
      </c>
      <c r="AW47" s="131">
        <f t="shared" si="31"/>
        <v>45</v>
      </c>
      <c r="AX47" s="131">
        <f t="shared" si="31"/>
        <v>45</v>
      </c>
      <c r="AY47" s="131">
        <f t="shared" si="31"/>
        <v>64.99999999999993</v>
      </c>
      <c r="AZ47" s="131">
        <f t="shared" si="31"/>
        <v>89.99999999999984</v>
      </c>
      <c r="BA47" s="131">
        <f t="shared" si="32"/>
        <v>129.99999999999986</v>
      </c>
      <c r="BB47" s="131">
        <f t="shared" si="32"/>
        <v>134.99999999999983</v>
      </c>
      <c r="BC47" s="131">
        <f t="shared" si="32"/>
        <v>134.99999999999983</v>
      </c>
      <c r="BD47" s="131">
        <f t="shared" si="32"/>
        <v>134.99999999999983</v>
      </c>
      <c r="BE47" s="131">
        <f t="shared" si="32"/>
        <v>134.99999999999983</v>
      </c>
      <c r="BF47" s="131">
        <f t="shared" si="32"/>
        <v>154.99999999999977</v>
      </c>
      <c r="BG47" s="131">
        <f t="shared" si="32"/>
        <v>154.99999999999977</v>
      </c>
      <c r="BH47" s="131">
        <f t="shared" si="32"/>
        <v>154.99999999999977</v>
      </c>
      <c r="BI47" s="131">
        <f t="shared" si="32"/>
        <v>154.99999999999977</v>
      </c>
      <c r="BJ47" s="131">
        <f t="shared" si="32"/>
        <v>154.99999999999977</v>
      </c>
      <c r="BK47" s="131">
        <f t="shared" si="32"/>
        <v>154.99999999999977</v>
      </c>
      <c r="BL47" s="131">
        <f t="shared" si="32"/>
        <v>174.9999999999997</v>
      </c>
      <c r="BM47" s="131">
        <f t="shared" si="32"/>
        <v>174.9999999999997</v>
      </c>
    </row>
    <row r="48" spans="1:65" ht="12.75">
      <c r="A48">
        <f t="shared" si="8"/>
        <v>46</v>
      </c>
      <c r="B48" s="130">
        <v>0.5208333333333333</v>
      </c>
      <c r="C48" s="131">
        <f t="shared" si="27"/>
        <v>-239.99999999999986</v>
      </c>
      <c r="D48" s="131">
        <f t="shared" si="27"/>
        <v>-239.99999999999986</v>
      </c>
      <c r="E48" s="131">
        <f t="shared" si="27"/>
        <v>-239.99999999999986</v>
      </c>
      <c r="F48" s="131">
        <f t="shared" si="27"/>
        <v>-239.99999999999986</v>
      </c>
      <c r="G48" s="131">
        <f t="shared" si="27"/>
        <v>-239.99999999999986</v>
      </c>
      <c r="H48" s="131">
        <f t="shared" si="27"/>
        <v>-239.99999999999986</v>
      </c>
      <c r="I48" s="131">
        <f t="shared" si="27"/>
        <v>-239.99999999999986</v>
      </c>
      <c r="J48" s="131">
        <f t="shared" si="27"/>
        <v>-239.99999999999986</v>
      </c>
      <c r="K48" s="131">
        <f t="shared" si="27"/>
        <v>-239.99999999999986</v>
      </c>
      <c r="L48" s="131">
        <f t="shared" si="27"/>
        <v>-239.99999999999986</v>
      </c>
      <c r="M48" s="131">
        <f t="shared" si="28"/>
        <v>-209.9999999999999</v>
      </c>
      <c r="N48" s="131">
        <f t="shared" si="28"/>
        <v>-209.9999999999999</v>
      </c>
      <c r="O48" s="131">
        <f t="shared" si="28"/>
        <v>-209.9999999999999</v>
      </c>
      <c r="P48" s="131">
        <f t="shared" si="28"/>
        <v>-209.9999999999999</v>
      </c>
      <c r="Q48" s="131">
        <f t="shared" si="28"/>
        <v>-189.9999999999999</v>
      </c>
      <c r="R48" s="131">
        <f t="shared" si="28"/>
        <v>-189.9999999999999</v>
      </c>
      <c r="S48" s="131">
        <f t="shared" si="28"/>
        <v>-189.9999999999999</v>
      </c>
      <c r="T48" s="131">
        <f t="shared" si="28"/>
        <v>-189.9999999999999</v>
      </c>
      <c r="U48" s="131">
        <f t="shared" si="28"/>
        <v>-169.9999999999999</v>
      </c>
      <c r="V48" s="131">
        <f t="shared" si="28"/>
        <v>-134.99999999999983</v>
      </c>
      <c r="W48" s="131">
        <f t="shared" si="29"/>
        <v>-129.99999999999986</v>
      </c>
      <c r="X48" s="131">
        <f t="shared" si="29"/>
        <v>-119.99999999999989</v>
      </c>
      <c r="Y48" s="131">
        <f t="shared" si="29"/>
        <v>-119.99999999999989</v>
      </c>
      <c r="Z48" s="131">
        <f t="shared" si="29"/>
        <v>-119.99999999999989</v>
      </c>
      <c r="AA48" s="131">
        <f t="shared" si="29"/>
        <v>-99.99999999999989</v>
      </c>
      <c r="AB48" s="131">
        <f t="shared" si="29"/>
        <v>-74.99999999999989</v>
      </c>
      <c r="AC48" s="131">
        <f t="shared" si="29"/>
        <v>-74.99999999999989</v>
      </c>
      <c r="AD48" s="131">
        <f t="shared" si="29"/>
        <v>-74.99999999999989</v>
      </c>
      <c r="AE48" s="131">
        <f t="shared" si="29"/>
        <v>-74.99999999999989</v>
      </c>
      <c r="AF48" s="131">
        <f t="shared" si="29"/>
        <v>-54.999999999999886</v>
      </c>
      <c r="AG48" s="131">
        <f t="shared" si="30"/>
        <v>-39.99999999999986</v>
      </c>
      <c r="AH48" s="131">
        <f t="shared" si="30"/>
        <v>-29.999999999999893</v>
      </c>
      <c r="AI48" s="131">
        <f t="shared" si="30"/>
        <v>-19.99999999999993</v>
      </c>
      <c r="AJ48" s="131">
        <f t="shared" si="30"/>
        <v>-9.999999999999964</v>
      </c>
      <c r="AK48" s="131">
        <f t="shared" si="30"/>
        <v>-9.999999999999964</v>
      </c>
      <c r="AL48" s="131">
        <f t="shared" si="30"/>
        <v>-9.999999999999964</v>
      </c>
      <c r="AM48" s="131">
        <f t="shared" si="30"/>
        <v>0</v>
      </c>
      <c r="AN48" s="131">
        <f t="shared" si="30"/>
        <v>0</v>
      </c>
      <c r="AO48" s="131">
        <f t="shared" si="30"/>
        <v>0</v>
      </c>
      <c r="AP48" s="131">
        <f t="shared" si="30"/>
        <v>0</v>
      </c>
      <c r="AQ48" s="131">
        <f t="shared" si="31"/>
        <v>0</v>
      </c>
      <c r="AR48" s="131">
        <f t="shared" si="31"/>
        <v>0</v>
      </c>
      <c r="AS48" s="131">
        <f t="shared" si="31"/>
        <v>0</v>
      </c>
      <c r="AT48" s="131">
        <f t="shared" si="31"/>
        <v>0</v>
      </c>
      <c r="AU48" s="131">
        <f t="shared" si="31"/>
        <v>0</v>
      </c>
      <c r="AV48" s="131">
        <f t="shared" si="31"/>
        <v>0</v>
      </c>
      <c r="AW48" s="131">
        <f t="shared" si="31"/>
        <v>45</v>
      </c>
      <c r="AX48" s="131">
        <f t="shared" si="31"/>
        <v>45</v>
      </c>
      <c r="AY48" s="131">
        <f t="shared" si="31"/>
        <v>64.99999999999993</v>
      </c>
      <c r="AZ48" s="131">
        <f t="shared" si="31"/>
        <v>89.99999999999984</v>
      </c>
      <c r="BA48" s="131">
        <f t="shared" si="32"/>
        <v>129.99999999999986</v>
      </c>
      <c r="BB48" s="131">
        <f t="shared" si="32"/>
        <v>134.99999999999983</v>
      </c>
      <c r="BC48" s="131">
        <f t="shared" si="32"/>
        <v>134.99999999999983</v>
      </c>
      <c r="BD48" s="131">
        <f t="shared" si="32"/>
        <v>134.99999999999983</v>
      </c>
      <c r="BE48" s="131">
        <f t="shared" si="32"/>
        <v>134.99999999999983</v>
      </c>
      <c r="BF48" s="131">
        <f t="shared" si="32"/>
        <v>154.99999999999977</v>
      </c>
      <c r="BG48" s="131">
        <f t="shared" si="32"/>
        <v>154.99999999999977</v>
      </c>
      <c r="BH48" s="131">
        <f t="shared" si="32"/>
        <v>154.99999999999977</v>
      </c>
      <c r="BI48" s="131">
        <f t="shared" si="32"/>
        <v>154.99999999999977</v>
      </c>
      <c r="BJ48" s="131">
        <f t="shared" si="32"/>
        <v>154.99999999999977</v>
      </c>
      <c r="BK48" s="131">
        <f t="shared" si="32"/>
        <v>154.99999999999977</v>
      </c>
      <c r="BL48" s="131">
        <f t="shared" si="32"/>
        <v>174.9999999999997</v>
      </c>
      <c r="BM48" s="131">
        <f t="shared" si="32"/>
        <v>174.9999999999997</v>
      </c>
    </row>
    <row r="49" spans="1:65" ht="12.75">
      <c r="A49">
        <f t="shared" si="8"/>
        <v>47</v>
      </c>
      <c r="B49" s="130">
        <v>0.5520833333333333</v>
      </c>
      <c r="C49" s="131">
        <f t="shared" si="27"/>
        <v>-284.9999999999999</v>
      </c>
      <c r="D49" s="131">
        <f t="shared" si="27"/>
        <v>-284.9999999999999</v>
      </c>
      <c r="E49" s="131">
        <f t="shared" si="27"/>
        <v>-284.9999999999999</v>
      </c>
      <c r="F49" s="131">
        <f t="shared" si="27"/>
        <v>-284.9999999999999</v>
      </c>
      <c r="G49" s="131">
        <f t="shared" si="27"/>
        <v>-284.9999999999999</v>
      </c>
      <c r="H49" s="131">
        <f t="shared" si="27"/>
        <v>-284.9999999999999</v>
      </c>
      <c r="I49" s="131">
        <f t="shared" si="27"/>
        <v>-284.9999999999999</v>
      </c>
      <c r="J49" s="131">
        <f t="shared" si="27"/>
        <v>-284.9999999999999</v>
      </c>
      <c r="K49" s="131">
        <f t="shared" si="27"/>
        <v>-284.9999999999999</v>
      </c>
      <c r="L49" s="131">
        <f t="shared" si="27"/>
        <v>-284.9999999999999</v>
      </c>
      <c r="M49" s="131">
        <f t="shared" si="28"/>
        <v>-254.9999999999999</v>
      </c>
      <c r="N49" s="131">
        <f t="shared" si="28"/>
        <v>-254.9999999999999</v>
      </c>
      <c r="O49" s="131">
        <f t="shared" si="28"/>
        <v>-254.9999999999999</v>
      </c>
      <c r="P49" s="131">
        <f t="shared" si="28"/>
        <v>-254.9999999999999</v>
      </c>
      <c r="Q49" s="131">
        <f t="shared" si="28"/>
        <v>-234.9999999999999</v>
      </c>
      <c r="R49" s="131">
        <f t="shared" si="28"/>
        <v>-234.9999999999999</v>
      </c>
      <c r="S49" s="131">
        <f t="shared" si="28"/>
        <v>-234.9999999999999</v>
      </c>
      <c r="T49" s="131">
        <f t="shared" si="28"/>
        <v>-234.9999999999999</v>
      </c>
      <c r="U49" s="131">
        <f t="shared" si="28"/>
        <v>-214.9999999999999</v>
      </c>
      <c r="V49" s="131">
        <f t="shared" si="28"/>
        <v>-179.99999999999983</v>
      </c>
      <c r="W49" s="131">
        <f t="shared" si="29"/>
        <v>-174.99999999999986</v>
      </c>
      <c r="X49" s="131">
        <f t="shared" si="29"/>
        <v>-164.9999999999999</v>
      </c>
      <c r="Y49" s="131">
        <f t="shared" si="29"/>
        <v>-164.9999999999999</v>
      </c>
      <c r="Z49" s="131">
        <f t="shared" si="29"/>
        <v>-164.9999999999999</v>
      </c>
      <c r="AA49" s="131">
        <f t="shared" si="29"/>
        <v>-144.9999999999999</v>
      </c>
      <c r="AB49" s="131">
        <f t="shared" si="29"/>
        <v>-119.99999999999989</v>
      </c>
      <c r="AC49" s="131">
        <f t="shared" si="29"/>
        <v>-119.99999999999989</v>
      </c>
      <c r="AD49" s="131">
        <f t="shared" si="29"/>
        <v>-119.99999999999989</v>
      </c>
      <c r="AE49" s="131">
        <f t="shared" si="29"/>
        <v>-119.99999999999989</v>
      </c>
      <c r="AF49" s="131">
        <f t="shared" si="29"/>
        <v>-99.99999999999989</v>
      </c>
      <c r="AG49" s="131">
        <f t="shared" si="30"/>
        <v>-84.99999999999986</v>
      </c>
      <c r="AH49" s="131">
        <f t="shared" si="30"/>
        <v>-74.99999999999989</v>
      </c>
      <c r="AI49" s="131">
        <f t="shared" si="30"/>
        <v>-64.99999999999993</v>
      </c>
      <c r="AJ49" s="131">
        <f t="shared" si="30"/>
        <v>-54.999999999999964</v>
      </c>
      <c r="AK49" s="131">
        <f t="shared" si="30"/>
        <v>-54.999999999999964</v>
      </c>
      <c r="AL49" s="131">
        <f t="shared" si="30"/>
        <v>-54.999999999999964</v>
      </c>
      <c r="AM49" s="131">
        <f t="shared" si="30"/>
        <v>-45</v>
      </c>
      <c r="AN49" s="131">
        <f t="shared" si="30"/>
        <v>-45</v>
      </c>
      <c r="AO49" s="131">
        <f t="shared" si="30"/>
        <v>-45</v>
      </c>
      <c r="AP49" s="131">
        <f t="shared" si="30"/>
        <v>-45</v>
      </c>
      <c r="AQ49" s="131">
        <f t="shared" si="31"/>
        <v>-45</v>
      </c>
      <c r="AR49" s="131">
        <f t="shared" si="31"/>
        <v>-45</v>
      </c>
      <c r="AS49" s="131">
        <f t="shared" si="31"/>
        <v>-45</v>
      </c>
      <c r="AT49" s="131">
        <f t="shared" si="31"/>
        <v>-45</v>
      </c>
      <c r="AU49" s="131">
        <f t="shared" si="31"/>
        <v>-45</v>
      </c>
      <c r="AV49" s="131">
        <f t="shared" si="31"/>
        <v>-45</v>
      </c>
      <c r="AW49" s="131">
        <f t="shared" si="31"/>
        <v>0</v>
      </c>
      <c r="AX49" s="131">
        <f t="shared" si="31"/>
        <v>0</v>
      </c>
      <c r="AY49" s="131">
        <f t="shared" si="31"/>
        <v>19.99999999999993</v>
      </c>
      <c r="AZ49" s="131">
        <f t="shared" si="31"/>
        <v>44.999999999999844</v>
      </c>
      <c r="BA49" s="131">
        <f t="shared" si="32"/>
        <v>84.99999999999986</v>
      </c>
      <c r="BB49" s="131">
        <f t="shared" si="32"/>
        <v>89.99999999999984</v>
      </c>
      <c r="BC49" s="131">
        <f t="shared" si="32"/>
        <v>89.99999999999984</v>
      </c>
      <c r="BD49" s="131">
        <f t="shared" si="32"/>
        <v>89.99999999999984</v>
      </c>
      <c r="BE49" s="131">
        <f t="shared" si="32"/>
        <v>89.99999999999984</v>
      </c>
      <c r="BF49" s="131">
        <f t="shared" si="32"/>
        <v>109.99999999999977</v>
      </c>
      <c r="BG49" s="131">
        <f t="shared" si="32"/>
        <v>109.99999999999977</v>
      </c>
      <c r="BH49" s="131">
        <f t="shared" si="32"/>
        <v>109.99999999999977</v>
      </c>
      <c r="BI49" s="131">
        <f t="shared" si="32"/>
        <v>109.99999999999977</v>
      </c>
      <c r="BJ49" s="131">
        <f t="shared" si="32"/>
        <v>109.99999999999977</v>
      </c>
      <c r="BK49" s="131">
        <f t="shared" si="32"/>
        <v>109.99999999999977</v>
      </c>
      <c r="BL49" s="131">
        <f t="shared" si="32"/>
        <v>129.9999999999997</v>
      </c>
      <c r="BM49" s="131">
        <f t="shared" si="32"/>
        <v>129.9999999999997</v>
      </c>
    </row>
    <row r="50" spans="1:65" ht="12.75">
      <c r="A50">
        <f t="shared" si="8"/>
        <v>48</v>
      </c>
      <c r="B50" s="130">
        <v>0.5520833333333333</v>
      </c>
      <c r="C50" s="131">
        <f t="shared" si="27"/>
        <v>-284.9999999999999</v>
      </c>
      <c r="D50" s="131">
        <f t="shared" si="27"/>
        <v>-284.9999999999999</v>
      </c>
      <c r="E50" s="131">
        <f t="shared" si="27"/>
        <v>-284.9999999999999</v>
      </c>
      <c r="F50" s="131">
        <f t="shared" si="27"/>
        <v>-284.9999999999999</v>
      </c>
      <c r="G50" s="131">
        <f t="shared" si="27"/>
        <v>-284.9999999999999</v>
      </c>
      <c r="H50" s="131">
        <f t="shared" si="27"/>
        <v>-284.9999999999999</v>
      </c>
      <c r="I50" s="131">
        <f t="shared" si="27"/>
        <v>-284.9999999999999</v>
      </c>
      <c r="J50" s="131">
        <f t="shared" si="27"/>
        <v>-284.9999999999999</v>
      </c>
      <c r="K50" s="131">
        <f t="shared" si="27"/>
        <v>-284.9999999999999</v>
      </c>
      <c r="L50" s="131">
        <f t="shared" si="27"/>
        <v>-284.9999999999999</v>
      </c>
      <c r="M50" s="131">
        <f t="shared" si="28"/>
        <v>-254.9999999999999</v>
      </c>
      <c r="N50" s="131">
        <f t="shared" si="28"/>
        <v>-254.9999999999999</v>
      </c>
      <c r="O50" s="131">
        <f t="shared" si="28"/>
        <v>-254.9999999999999</v>
      </c>
      <c r="P50" s="131">
        <f t="shared" si="28"/>
        <v>-254.9999999999999</v>
      </c>
      <c r="Q50" s="131">
        <f t="shared" si="28"/>
        <v>-234.9999999999999</v>
      </c>
      <c r="R50" s="131">
        <f t="shared" si="28"/>
        <v>-234.9999999999999</v>
      </c>
      <c r="S50" s="131">
        <f t="shared" si="28"/>
        <v>-234.9999999999999</v>
      </c>
      <c r="T50" s="131">
        <f t="shared" si="28"/>
        <v>-234.9999999999999</v>
      </c>
      <c r="U50" s="131">
        <f t="shared" si="28"/>
        <v>-214.9999999999999</v>
      </c>
      <c r="V50" s="131">
        <f t="shared" si="28"/>
        <v>-179.99999999999983</v>
      </c>
      <c r="W50" s="131">
        <f t="shared" si="29"/>
        <v>-174.99999999999986</v>
      </c>
      <c r="X50" s="131">
        <f t="shared" si="29"/>
        <v>-164.9999999999999</v>
      </c>
      <c r="Y50" s="131">
        <f t="shared" si="29"/>
        <v>-164.9999999999999</v>
      </c>
      <c r="Z50" s="131">
        <f t="shared" si="29"/>
        <v>-164.9999999999999</v>
      </c>
      <c r="AA50" s="131">
        <f t="shared" si="29"/>
        <v>-144.9999999999999</v>
      </c>
      <c r="AB50" s="131">
        <f t="shared" si="29"/>
        <v>-119.99999999999989</v>
      </c>
      <c r="AC50" s="131">
        <f t="shared" si="29"/>
        <v>-119.99999999999989</v>
      </c>
      <c r="AD50" s="131">
        <f t="shared" si="29"/>
        <v>-119.99999999999989</v>
      </c>
      <c r="AE50" s="131">
        <f t="shared" si="29"/>
        <v>-119.99999999999989</v>
      </c>
      <c r="AF50" s="131">
        <f t="shared" si="29"/>
        <v>-99.99999999999989</v>
      </c>
      <c r="AG50" s="131">
        <f t="shared" si="30"/>
        <v>-84.99999999999986</v>
      </c>
      <c r="AH50" s="131">
        <f t="shared" si="30"/>
        <v>-74.99999999999989</v>
      </c>
      <c r="AI50" s="131">
        <f t="shared" si="30"/>
        <v>-64.99999999999993</v>
      </c>
      <c r="AJ50" s="131">
        <f t="shared" si="30"/>
        <v>-54.999999999999964</v>
      </c>
      <c r="AK50" s="131">
        <f t="shared" si="30"/>
        <v>-54.999999999999964</v>
      </c>
      <c r="AL50" s="131">
        <f t="shared" si="30"/>
        <v>-54.999999999999964</v>
      </c>
      <c r="AM50" s="131">
        <f t="shared" si="30"/>
        <v>-45</v>
      </c>
      <c r="AN50" s="131">
        <f t="shared" si="30"/>
        <v>-45</v>
      </c>
      <c r="AO50" s="131">
        <f t="shared" si="30"/>
        <v>-45</v>
      </c>
      <c r="AP50" s="131">
        <f t="shared" si="30"/>
        <v>-45</v>
      </c>
      <c r="AQ50" s="131">
        <f t="shared" si="31"/>
        <v>-45</v>
      </c>
      <c r="AR50" s="131">
        <f t="shared" si="31"/>
        <v>-45</v>
      </c>
      <c r="AS50" s="131">
        <f t="shared" si="31"/>
        <v>-45</v>
      </c>
      <c r="AT50" s="131">
        <f t="shared" si="31"/>
        <v>-45</v>
      </c>
      <c r="AU50" s="131">
        <f t="shared" si="31"/>
        <v>-45</v>
      </c>
      <c r="AV50" s="131">
        <f t="shared" si="31"/>
        <v>-45</v>
      </c>
      <c r="AW50" s="131">
        <f t="shared" si="31"/>
        <v>0</v>
      </c>
      <c r="AX50" s="131">
        <f t="shared" si="31"/>
        <v>0</v>
      </c>
      <c r="AY50" s="131">
        <f t="shared" si="31"/>
        <v>19.99999999999993</v>
      </c>
      <c r="AZ50" s="131">
        <f t="shared" si="31"/>
        <v>44.999999999999844</v>
      </c>
      <c r="BA50" s="131">
        <f t="shared" si="32"/>
        <v>84.99999999999986</v>
      </c>
      <c r="BB50" s="131">
        <f t="shared" si="32"/>
        <v>89.99999999999984</v>
      </c>
      <c r="BC50" s="131">
        <f t="shared" si="32"/>
        <v>89.99999999999984</v>
      </c>
      <c r="BD50" s="131">
        <f t="shared" si="32"/>
        <v>89.99999999999984</v>
      </c>
      <c r="BE50" s="131">
        <f t="shared" si="32"/>
        <v>89.99999999999984</v>
      </c>
      <c r="BF50" s="131">
        <f t="shared" si="32"/>
        <v>109.99999999999977</v>
      </c>
      <c r="BG50" s="131">
        <f t="shared" si="32"/>
        <v>109.99999999999977</v>
      </c>
      <c r="BH50" s="131">
        <f t="shared" si="32"/>
        <v>109.99999999999977</v>
      </c>
      <c r="BI50" s="131">
        <f t="shared" si="32"/>
        <v>109.99999999999977</v>
      </c>
      <c r="BJ50" s="131">
        <f t="shared" si="32"/>
        <v>109.99999999999977</v>
      </c>
      <c r="BK50" s="131">
        <f t="shared" si="32"/>
        <v>109.99999999999977</v>
      </c>
      <c r="BL50" s="131">
        <f t="shared" si="32"/>
        <v>129.9999999999997</v>
      </c>
      <c r="BM50" s="131">
        <f t="shared" si="32"/>
        <v>129.9999999999997</v>
      </c>
    </row>
    <row r="51" spans="1:65" ht="12.75">
      <c r="A51">
        <f t="shared" si="8"/>
        <v>49</v>
      </c>
      <c r="B51" s="130">
        <v>0.5659722222222221</v>
      </c>
      <c r="C51" s="131">
        <f t="shared" si="27"/>
        <v>-304.9999999999998</v>
      </c>
      <c r="D51" s="131">
        <f t="shared" si="27"/>
        <v>-304.9999999999998</v>
      </c>
      <c r="E51" s="131">
        <f t="shared" si="27"/>
        <v>-304.9999999999998</v>
      </c>
      <c r="F51" s="131">
        <f t="shared" si="27"/>
        <v>-304.9999999999998</v>
      </c>
      <c r="G51" s="131">
        <f t="shared" si="27"/>
        <v>-304.9999999999998</v>
      </c>
      <c r="H51" s="131">
        <f t="shared" si="27"/>
        <v>-304.9999999999998</v>
      </c>
      <c r="I51" s="131">
        <f t="shared" si="27"/>
        <v>-304.9999999999998</v>
      </c>
      <c r="J51" s="131">
        <f t="shared" si="27"/>
        <v>-304.9999999999998</v>
      </c>
      <c r="K51" s="131">
        <f t="shared" si="27"/>
        <v>-304.9999999999998</v>
      </c>
      <c r="L51" s="131">
        <f t="shared" si="27"/>
        <v>-304.9999999999998</v>
      </c>
      <c r="M51" s="131">
        <f t="shared" si="28"/>
        <v>-274.99999999999983</v>
      </c>
      <c r="N51" s="131">
        <f t="shared" si="28"/>
        <v>-274.99999999999983</v>
      </c>
      <c r="O51" s="131">
        <f t="shared" si="28"/>
        <v>-274.99999999999983</v>
      </c>
      <c r="P51" s="131">
        <f t="shared" si="28"/>
        <v>-274.99999999999983</v>
      </c>
      <c r="Q51" s="131">
        <f t="shared" si="28"/>
        <v>-254.9999999999998</v>
      </c>
      <c r="R51" s="131">
        <f t="shared" si="28"/>
        <v>-254.9999999999998</v>
      </c>
      <c r="S51" s="131">
        <f t="shared" si="28"/>
        <v>-254.9999999999998</v>
      </c>
      <c r="T51" s="131">
        <f t="shared" si="28"/>
        <v>-254.9999999999998</v>
      </c>
      <c r="U51" s="131">
        <f t="shared" si="28"/>
        <v>-234.9999999999998</v>
      </c>
      <c r="V51" s="131">
        <f t="shared" si="28"/>
        <v>-199.99999999999977</v>
      </c>
      <c r="W51" s="131">
        <f t="shared" si="29"/>
        <v>-194.99999999999977</v>
      </c>
      <c r="X51" s="131">
        <f t="shared" si="29"/>
        <v>-184.99999999999983</v>
      </c>
      <c r="Y51" s="131">
        <f t="shared" si="29"/>
        <v>-184.99999999999983</v>
      </c>
      <c r="Z51" s="131">
        <f t="shared" si="29"/>
        <v>-184.99999999999983</v>
      </c>
      <c r="AA51" s="131">
        <f t="shared" si="29"/>
        <v>-164.9999999999998</v>
      </c>
      <c r="AB51" s="131">
        <f t="shared" si="29"/>
        <v>-139.99999999999983</v>
      </c>
      <c r="AC51" s="131">
        <f t="shared" si="29"/>
        <v>-139.99999999999983</v>
      </c>
      <c r="AD51" s="131">
        <f t="shared" si="29"/>
        <v>-139.99999999999983</v>
      </c>
      <c r="AE51" s="131">
        <f t="shared" si="29"/>
        <v>-139.99999999999983</v>
      </c>
      <c r="AF51" s="131">
        <f t="shared" si="29"/>
        <v>-119.99999999999982</v>
      </c>
      <c r="AG51" s="131">
        <f t="shared" si="30"/>
        <v>-104.99999999999979</v>
      </c>
      <c r="AH51" s="131">
        <f t="shared" si="30"/>
        <v>-94.99999999999983</v>
      </c>
      <c r="AI51" s="131">
        <f t="shared" si="30"/>
        <v>-84.99999999999986</v>
      </c>
      <c r="AJ51" s="131">
        <f t="shared" si="30"/>
        <v>-74.99999999999989</v>
      </c>
      <c r="AK51" s="131">
        <f t="shared" si="30"/>
        <v>-74.99999999999989</v>
      </c>
      <c r="AL51" s="131">
        <f t="shared" si="30"/>
        <v>-74.99999999999989</v>
      </c>
      <c r="AM51" s="131">
        <f t="shared" si="30"/>
        <v>-64.99999999999993</v>
      </c>
      <c r="AN51" s="131">
        <f t="shared" si="30"/>
        <v>-64.99999999999993</v>
      </c>
      <c r="AO51" s="131">
        <f t="shared" si="30"/>
        <v>-64.99999999999993</v>
      </c>
      <c r="AP51" s="131">
        <f t="shared" si="30"/>
        <v>-64.99999999999993</v>
      </c>
      <c r="AQ51" s="131">
        <f t="shared" si="31"/>
        <v>-64.99999999999993</v>
      </c>
      <c r="AR51" s="131">
        <f t="shared" si="31"/>
        <v>-64.99999999999993</v>
      </c>
      <c r="AS51" s="131">
        <f t="shared" si="31"/>
        <v>-64.99999999999993</v>
      </c>
      <c r="AT51" s="131">
        <f t="shared" si="31"/>
        <v>-64.99999999999993</v>
      </c>
      <c r="AU51" s="131">
        <f t="shared" si="31"/>
        <v>-64.99999999999993</v>
      </c>
      <c r="AV51" s="131">
        <f t="shared" si="31"/>
        <v>-64.99999999999993</v>
      </c>
      <c r="AW51" s="131">
        <f t="shared" si="31"/>
        <v>-19.99999999999993</v>
      </c>
      <c r="AX51" s="131">
        <f t="shared" si="31"/>
        <v>-19.99999999999993</v>
      </c>
      <c r="AY51" s="131">
        <f t="shared" si="31"/>
        <v>0</v>
      </c>
      <c r="AZ51" s="131">
        <f t="shared" si="31"/>
        <v>24.99999999999991</v>
      </c>
      <c r="BA51" s="131">
        <f t="shared" si="32"/>
        <v>64.99999999999993</v>
      </c>
      <c r="BB51" s="131">
        <f t="shared" si="32"/>
        <v>69.99999999999991</v>
      </c>
      <c r="BC51" s="131">
        <f t="shared" si="32"/>
        <v>69.99999999999991</v>
      </c>
      <c r="BD51" s="131">
        <f t="shared" si="32"/>
        <v>69.99999999999991</v>
      </c>
      <c r="BE51" s="131">
        <f t="shared" si="32"/>
        <v>69.99999999999991</v>
      </c>
      <c r="BF51" s="131">
        <f t="shared" si="32"/>
        <v>89.99999999999984</v>
      </c>
      <c r="BG51" s="131">
        <f t="shared" si="32"/>
        <v>89.99999999999984</v>
      </c>
      <c r="BH51" s="131">
        <f t="shared" si="32"/>
        <v>89.99999999999984</v>
      </c>
      <c r="BI51" s="131">
        <f t="shared" si="32"/>
        <v>89.99999999999984</v>
      </c>
      <c r="BJ51" s="131">
        <f t="shared" si="32"/>
        <v>89.99999999999984</v>
      </c>
      <c r="BK51" s="131">
        <f t="shared" si="32"/>
        <v>89.99999999999984</v>
      </c>
      <c r="BL51" s="131">
        <f t="shared" si="32"/>
        <v>109.99999999999977</v>
      </c>
      <c r="BM51" s="131">
        <f t="shared" si="32"/>
        <v>109.99999999999977</v>
      </c>
    </row>
    <row r="52" spans="1:65" ht="12.75">
      <c r="A52">
        <f t="shared" si="8"/>
        <v>50</v>
      </c>
      <c r="B52" s="130">
        <v>0.5833333333333331</v>
      </c>
      <c r="C52" s="131">
        <f t="shared" si="27"/>
        <v>-329.9999999999997</v>
      </c>
      <c r="D52" s="131">
        <f t="shared" si="27"/>
        <v>-329.9999999999997</v>
      </c>
      <c r="E52" s="131">
        <f t="shared" si="27"/>
        <v>-329.9999999999997</v>
      </c>
      <c r="F52" s="131">
        <f t="shared" si="27"/>
        <v>-329.9999999999997</v>
      </c>
      <c r="G52" s="131">
        <f t="shared" si="27"/>
        <v>-329.9999999999997</v>
      </c>
      <c r="H52" s="131">
        <f t="shared" si="27"/>
        <v>-329.9999999999997</v>
      </c>
      <c r="I52" s="131">
        <f t="shared" si="27"/>
        <v>-329.9999999999997</v>
      </c>
      <c r="J52" s="131">
        <f t="shared" si="27"/>
        <v>-329.9999999999997</v>
      </c>
      <c r="K52" s="131">
        <f t="shared" si="27"/>
        <v>-329.9999999999997</v>
      </c>
      <c r="L52" s="131">
        <f t="shared" si="27"/>
        <v>-329.9999999999997</v>
      </c>
      <c r="M52" s="131">
        <f t="shared" si="28"/>
        <v>-299.9999999999997</v>
      </c>
      <c r="N52" s="131">
        <f t="shared" si="28"/>
        <v>-299.9999999999997</v>
      </c>
      <c r="O52" s="131">
        <f t="shared" si="28"/>
        <v>-299.9999999999997</v>
      </c>
      <c r="P52" s="131">
        <f t="shared" si="28"/>
        <v>-299.9999999999997</v>
      </c>
      <c r="Q52" s="131">
        <f t="shared" si="28"/>
        <v>-279.9999999999997</v>
      </c>
      <c r="R52" s="131">
        <f t="shared" si="28"/>
        <v>-279.9999999999997</v>
      </c>
      <c r="S52" s="131">
        <f t="shared" si="28"/>
        <v>-279.9999999999997</v>
      </c>
      <c r="T52" s="131">
        <f t="shared" si="28"/>
        <v>-279.9999999999997</v>
      </c>
      <c r="U52" s="131">
        <f t="shared" si="28"/>
        <v>-259.9999999999997</v>
      </c>
      <c r="V52" s="131">
        <f t="shared" si="28"/>
        <v>-224.9999999999997</v>
      </c>
      <c r="W52" s="131">
        <f t="shared" si="29"/>
        <v>-219.9999999999997</v>
      </c>
      <c r="X52" s="131">
        <f t="shared" si="29"/>
        <v>-209.99999999999974</v>
      </c>
      <c r="Y52" s="131">
        <f t="shared" si="29"/>
        <v>-209.99999999999974</v>
      </c>
      <c r="Z52" s="131">
        <f t="shared" si="29"/>
        <v>-209.99999999999974</v>
      </c>
      <c r="AA52" s="131">
        <f t="shared" si="29"/>
        <v>-189.99999999999972</v>
      </c>
      <c r="AB52" s="131">
        <f t="shared" si="29"/>
        <v>-164.99999999999974</v>
      </c>
      <c r="AC52" s="131">
        <f t="shared" si="29"/>
        <v>-164.99999999999974</v>
      </c>
      <c r="AD52" s="131">
        <f t="shared" si="29"/>
        <v>-164.99999999999974</v>
      </c>
      <c r="AE52" s="131">
        <f t="shared" si="29"/>
        <v>-164.99999999999974</v>
      </c>
      <c r="AF52" s="131">
        <f t="shared" si="29"/>
        <v>-144.99999999999972</v>
      </c>
      <c r="AG52" s="131">
        <f t="shared" si="30"/>
        <v>-129.9999999999997</v>
      </c>
      <c r="AH52" s="131">
        <f t="shared" si="30"/>
        <v>-119.99999999999973</v>
      </c>
      <c r="AI52" s="131">
        <f t="shared" si="30"/>
        <v>-109.99999999999977</v>
      </c>
      <c r="AJ52" s="131">
        <f t="shared" si="30"/>
        <v>-99.9999999999998</v>
      </c>
      <c r="AK52" s="131">
        <f t="shared" si="30"/>
        <v>-99.9999999999998</v>
      </c>
      <c r="AL52" s="131">
        <f t="shared" si="30"/>
        <v>-99.9999999999998</v>
      </c>
      <c r="AM52" s="131">
        <f t="shared" si="30"/>
        <v>-89.99999999999984</v>
      </c>
      <c r="AN52" s="131">
        <f t="shared" si="30"/>
        <v>-89.99999999999984</v>
      </c>
      <c r="AO52" s="131">
        <f t="shared" si="30"/>
        <v>-89.99999999999984</v>
      </c>
      <c r="AP52" s="131">
        <f t="shared" si="30"/>
        <v>-89.99999999999984</v>
      </c>
      <c r="AQ52" s="131">
        <f t="shared" si="31"/>
        <v>-89.99999999999984</v>
      </c>
      <c r="AR52" s="131">
        <f t="shared" si="31"/>
        <v>-89.99999999999984</v>
      </c>
      <c r="AS52" s="131">
        <f t="shared" si="31"/>
        <v>-89.99999999999984</v>
      </c>
      <c r="AT52" s="131">
        <f t="shared" si="31"/>
        <v>-89.99999999999984</v>
      </c>
      <c r="AU52" s="131">
        <f t="shared" si="31"/>
        <v>-89.99999999999984</v>
      </c>
      <c r="AV52" s="131">
        <f t="shared" si="31"/>
        <v>-89.99999999999984</v>
      </c>
      <c r="AW52" s="131">
        <f t="shared" si="31"/>
        <v>-44.999999999999844</v>
      </c>
      <c r="AX52" s="131">
        <f t="shared" si="31"/>
        <v>-44.999999999999844</v>
      </c>
      <c r="AY52" s="131">
        <f t="shared" si="31"/>
        <v>-24.99999999999991</v>
      </c>
      <c r="AZ52" s="131">
        <f t="shared" si="31"/>
        <v>0</v>
      </c>
      <c r="BA52" s="131">
        <f t="shared" si="32"/>
        <v>40.000000000000014</v>
      </c>
      <c r="BB52" s="131">
        <f t="shared" si="32"/>
        <v>45</v>
      </c>
      <c r="BC52" s="131">
        <f t="shared" si="32"/>
        <v>45</v>
      </c>
      <c r="BD52" s="131">
        <f t="shared" si="32"/>
        <v>45</v>
      </c>
      <c r="BE52" s="131">
        <f t="shared" si="32"/>
        <v>45</v>
      </c>
      <c r="BF52" s="131">
        <f t="shared" si="32"/>
        <v>64.99999999999993</v>
      </c>
      <c r="BG52" s="131">
        <f t="shared" si="32"/>
        <v>64.99999999999993</v>
      </c>
      <c r="BH52" s="131">
        <f t="shared" si="32"/>
        <v>64.99999999999993</v>
      </c>
      <c r="BI52" s="131">
        <f t="shared" si="32"/>
        <v>64.99999999999993</v>
      </c>
      <c r="BJ52" s="131">
        <f t="shared" si="32"/>
        <v>64.99999999999993</v>
      </c>
      <c r="BK52" s="131">
        <f t="shared" si="32"/>
        <v>64.99999999999993</v>
      </c>
      <c r="BL52" s="131">
        <f t="shared" si="32"/>
        <v>84.99999999999986</v>
      </c>
      <c r="BM52" s="131">
        <f t="shared" si="32"/>
        <v>84.99999999999986</v>
      </c>
    </row>
    <row r="53" spans="1:65" ht="12.75">
      <c r="A53">
        <f t="shared" si="8"/>
        <v>51</v>
      </c>
      <c r="B53" s="130">
        <v>0.6111111111111109</v>
      </c>
      <c r="C53" s="131">
        <f aca="true" t="shared" si="33" ref="C53:L65">60*24*(VLOOKUP(C$2,SCHEDULE,2)-VLOOKUP($A53,SCHEDULE,2))</f>
        <v>-369.9999999999997</v>
      </c>
      <c r="D53" s="131">
        <f t="shared" si="33"/>
        <v>-369.9999999999997</v>
      </c>
      <c r="E53" s="131">
        <f t="shared" si="33"/>
        <v>-369.9999999999997</v>
      </c>
      <c r="F53" s="131">
        <f t="shared" si="33"/>
        <v>-369.9999999999997</v>
      </c>
      <c r="G53" s="131">
        <f t="shared" si="33"/>
        <v>-369.9999999999997</v>
      </c>
      <c r="H53" s="131">
        <f t="shared" si="33"/>
        <v>-369.9999999999997</v>
      </c>
      <c r="I53" s="131">
        <f t="shared" si="33"/>
        <v>-369.9999999999997</v>
      </c>
      <c r="J53" s="131">
        <f t="shared" si="33"/>
        <v>-369.9999999999997</v>
      </c>
      <c r="K53" s="131">
        <f t="shared" si="33"/>
        <v>-369.9999999999997</v>
      </c>
      <c r="L53" s="131">
        <f t="shared" si="33"/>
        <v>-369.9999999999997</v>
      </c>
      <c r="M53" s="131">
        <f aca="true" t="shared" si="34" ref="M53:V65">60*24*(VLOOKUP(M$2,SCHEDULE,2)-VLOOKUP($A53,SCHEDULE,2))</f>
        <v>-339.9999999999998</v>
      </c>
      <c r="N53" s="131">
        <f t="shared" si="34"/>
        <v>-339.9999999999998</v>
      </c>
      <c r="O53" s="131">
        <f t="shared" si="34"/>
        <v>-339.9999999999998</v>
      </c>
      <c r="P53" s="131">
        <f t="shared" si="34"/>
        <v>-339.9999999999998</v>
      </c>
      <c r="Q53" s="131">
        <f t="shared" si="34"/>
        <v>-319.9999999999997</v>
      </c>
      <c r="R53" s="131">
        <f t="shared" si="34"/>
        <v>-319.9999999999997</v>
      </c>
      <c r="S53" s="131">
        <f t="shared" si="34"/>
        <v>-319.9999999999997</v>
      </c>
      <c r="T53" s="131">
        <f t="shared" si="34"/>
        <v>-319.9999999999997</v>
      </c>
      <c r="U53" s="131">
        <f t="shared" si="34"/>
        <v>-299.9999999999997</v>
      </c>
      <c r="V53" s="131">
        <f t="shared" si="34"/>
        <v>-264.9999999999997</v>
      </c>
      <c r="W53" s="131">
        <f aca="true" t="shared" si="35" ref="W53:AF65">60*24*(VLOOKUP(W$2,SCHEDULE,2)-VLOOKUP($A53,SCHEDULE,2))</f>
        <v>-259.9999999999997</v>
      </c>
      <c r="X53" s="131">
        <f t="shared" si="35"/>
        <v>-249.99999999999974</v>
      </c>
      <c r="Y53" s="131">
        <f t="shared" si="35"/>
        <v>-249.99999999999974</v>
      </c>
      <c r="Z53" s="131">
        <f t="shared" si="35"/>
        <v>-249.99999999999974</v>
      </c>
      <c r="AA53" s="131">
        <f t="shared" si="35"/>
        <v>-229.99999999999974</v>
      </c>
      <c r="AB53" s="131">
        <f t="shared" si="35"/>
        <v>-204.99999999999974</v>
      </c>
      <c r="AC53" s="131">
        <f t="shared" si="35"/>
        <v>-204.99999999999974</v>
      </c>
      <c r="AD53" s="131">
        <f t="shared" si="35"/>
        <v>-204.99999999999974</v>
      </c>
      <c r="AE53" s="131">
        <f t="shared" si="35"/>
        <v>-204.99999999999974</v>
      </c>
      <c r="AF53" s="131">
        <f t="shared" si="35"/>
        <v>-184.99999999999974</v>
      </c>
      <c r="AG53" s="131">
        <f aca="true" t="shared" si="36" ref="AG53:AP65">60*24*(VLOOKUP(AG$2,SCHEDULE,2)-VLOOKUP($A53,SCHEDULE,2))</f>
        <v>-169.99999999999972</v>
      </c>
      <c r="AH53" s="131">
        <f t="shared" si="36"/>
        <v>-159.99999999999974</v>
      </c>
      <c r="AI53" s="131">
        <f t="shared" si="36"/>
        <v>-149.99999999999977</v>
      </c>
      <c r="AJ53" s="131">
        <f t="shared" si="36"/>
        <v>-139.99999999999983</v>
      </c>
      <c r="AK53" s="131">
        <f t="shared" si="36"/>
        <v>-139.99999999999983</v>
      </c>
      <c r="AL53" s="131">
        <f t="shared" si="36"/>
        <v>-139.99999999999983</v>
      </c>
      <c r="AM53" s="131">
        <f t="shared" si="36"/>
        <v>-129.99999999999986</v>
      </c>
      <c r="AN53" s="131">
        <f t="shared" si="36"/>
        <v>-129.99999999999986</v>
      </c>
      <c r="AO53" s="131">
        <f t="shared" si="36"/>
        <v>-129.99999999999986</v>
      </c>
      <c r="AP53" s="131">
        <f t="shared" si="36"/>
        <v>-129.99999999999986</v>
      </c>
      <c r="AQ53" s="131">
        <f aca="true" t="shared" si="37" ref="AQ53:AZ65">60*24*(VLOOKUP(AQ$2,SCHEDULE,2)-VLOOKUP($A53,SCHEDULE,2))</f>
        <v>-129.99999999999986</v>
      </c>
      <c r="AR53" s="131">
        <f t="shared" si="37"/>
        <v>-129.99999999999986</v>
      </c>
      <c r="AS53" s="131">
        <f t="shared" si="37"/>
        <v>-129.99999999999986</v>
      </c>
      <c r="AT53" s="131">
        <f t="shared" si="37"/>
        <v>-129.99999999999986</v>
      </c>
      <c r="AU53" s="131">
        <f t="shared" si="37"/>
        <v>-129.99999999999986</v>
      </c>
      <c r="AV53" s="131">
        <f t="shared" si="37"/>
        <v>-129.99999999999986</v>
      </c>
      <c r="AW53" s="131">
        <f t="shared" si="37"/>
        <v>-84.99999999999986</v>
      </c>
      <c r="AX53" s="131">
        <f t="shared" si="37"/>
        <v>-84.99999999999986</v>
      </c>
      <c r="AY53" s="131">
        <f t="shared" si="37"/>
        <v>-64.99999999999993</v>
      </c>
      <c r="AZ53" s="131">
        <f t="shared" si="37"/>
        <v>-40.000000000000014</v>
      </c>
      <c r="BA53" s="131">
        <f aca="true" t="shared" si="38" ref="BA53:BM65">60*24*(VLOOKUP(BA$2,SCHEDULE,2)-VLOOKUP($A53,SCHEDULE,2))</f>
        <v>0</v>
      </c>
      <c r="BB53" s="131">
        <f t="shared" si="38"/>
        <v>4.999999999999982</v>
      </c>
      <c r="BC53" s="131">
        <f t="shared" si="38"/>
        <v>4.999999999999982</v>
      </c>
      <c r="BD53" s="131">
        <f t="shared" si="38"/>
        <v>4.999999999999982</v>
      </c>
      <c r="BE53" s="131">
        <f t="shared" si="38"/>
        <v>4.999999999999982</v>
      </c>
      <c r="BF53" s="131">
        <f t="shared" si="38"/>
        <v>24.99999999999991</v>
      </c>
      <c r="BG53" s="131">
        <f t="shared" si="38"/>
        <v>24.99999999999991</v>
      </c>
      <c r="BH53" s="131">
        <f t="shared" si="38"/>
        <v>24.99999999999991</v>
      </c>
      <c r="BI53" s="131">
        <f t="shared" si="38"/>
        <v>24.99999999999991</v>
      </c>
      <c r="BJ53" s="131">
        <f t="shared" si="38"/>
        <v>24.99999999999991</v>
      </c>
      <c r="BK53" s="131">
        <f t="shared" si="38"/>
        <v>24.99999999999991</v>
      </c>
      <c r="BL53" s="131">
        <f t="shared" si="38"/>
        <v>44.999999999999844</v>
      </c>
      <c r="BM53" s="131">
        <f t="shared" si="38"/>
        <v>44.999999999999844</v>
      </c>
    </row>
    <row r="54" spans="1:65" ht="12.75">
      <c r="A54">
        <f t="shared" si="8"/>
        <v>52</v>
      </c>
      <c r="B54" s="130">
        <v>0.6145833333333331</v>
      </c>
      <c r="C54" s="131">
        <f t="shared" si="33"/>
        <v>-374.9999999999997</v>
      </c>
      <c r="D54" s="131">
        <f t="shared" si="33"/>
        <v>-374.9999999999997</v>
      </c>
      <c r="E54" s="131">
        <f t="shared" si="33"/>
        <v>-374.9999999999997</v>
      </c>
      <c r="F54" s="131">
        <f t="shared" si="33"/>
        <v>-374.9999999999997</v>
      </c>
      <c r="G54" s="131">
        <f t="shared" si="33"/>
        <v>-374.9999999999997</v>
      </c>
      <c r="H54" s="131">
        <f t="shared" si="33"/>
        <v>-374.9999999999997</v>
      </c>
      <c r="I54" s="131">
        <f t="shared" si="33"/>
        <v>-374.9999999999997</v>
      </c>
      <c r="J54" s="131">
        <f t="shared" si="33"/>
        <v>-374.9999999999997</v>
      </c>
      <c r="K54" s="131">
        <f t="shared" si="33"/>
        <v>-374.9999999999997</v>
      </c>
      <c r="L54" s="131">
        <f t="shared" si="33"/>
        <v>-374.9999999999997</v>
      </c>
      <c r="M54" s="131">
        <f t="shared" si="34"/>
        <v>-344.9999999999997</v>
      </c>
      <c r="N54" s="131">
        <f t="shared" si="34"/>
        <v>-344.9999999999997</v>
      </c>
      <c r="O54" s="131">
        <f t="shared" si="34"/>
        <v>-344.9999999999997</v>
      </c>
      <c r="P54" s="131">
        <f t="shared" si="34"/>
        <v>-344.9999999999997</v>
      </c>
      <c r="Q54" s="131">
        <f t="shared" si="34"/>
        <v>-324.9999999999997</v>
      </c>
      <c r="R54" s="131">
        <f t="shared" si="34"/>
        <v>-324.9999999999997</v>
      </c>
      <c r="S54" s="131">
        <f t="shared" si="34"/>
        <v>-324.9999999999997</v>
      </c>
      <c r="T54" s="131">
        <f t="shared" si="34"/>
        <v>-324.9999999999997</v>
      </c>
      <c r="U54" s="131">
        <f t="shared" si="34"/>
        <v>-304.9999999999997</v>
      </c>
      <c r="V54" s="131">
        <f t="shared" si="34"/>
        <v>-269.99999999999966</v>
      </c>
      <c r="W54" s="131">
        <f t="shared" si="35"/>
        <v>-264.9999999999997</v>
      </c>
      <c r="X54" s="131">
        <f t="shared" si="35"/>
        <v>-254.99999999999974</v>
      </c>
      <c r="Y54" s="131">
        <f t="shared" si="35"/>
        <v>-254.99999999999974</v>
      </c>
      <c r="Z54" s="131">
        <f t="shared" si="35"/>
        <v>-254.99999999999974</v>
      </c>
      <c r="AA54" s="131">
        <f t="shared" si="35"/>
        <v>-234.99999999999972</v>
      </c>
      <c r="AB54" s="131">
        <f t="shared" si="35"/>
        <v>-209.99999999999974</v>
      </c>
      <c r="AC54" s="131">
        <f t="shared" si="35"/>
        <v>-209.99999999999974</v>
      </c>
      <c r="AD54" s="131">
        <f t="shared" si="35"/>
        <v>-209.99999999999974</v>
      </c>
      <c r="AE54" s="131">
        <f t="shared" si="35"/>
        <v>-209.99999999999974</v>
      </c>
      <c r="AF54" s="131">
        <f t="shared" si="35"/>
        <v>-189.99999999999972</v>
      </c>
      <c r="AG54" s="131">
        <f t="shared" si="36"/>
        <v>-174.9999999999997</v>
      </c>
      <c r="AH54" s="131">
        <f t="shared" si="36"/>
        <v>-164.99999999999974</v>
      </c>
      <c r="AI54" s="131">
        <f t="shared" si="36"/>
        <v>-154.99999999999977</v>
      </c>
      <c r="AJ54" s="131">
        <f t="shared" si="36"/>
        <v>-144.9999999999998</v>
      </c>
      <c r="AK54" s="131">
        <f t="shared" si="36"/>
        <v>-144.9999999999998</v>
      </c>
      <c r="AL54" s="131">
        <f t="shared" si="36"/>
        <v>-144.9999999999998</v>
      </c>
      <c r="AM54" s="131">
        <f t="shared" si="36"/>
        <v>-134.99999999999983</v>
      </c>
      <c r="AN54" s="131">
        <f t="shared" si="36"/>
        <v>-134.99999999999983</v>
      </c>
      <c r="AO54" s="131">
        <f t="shared" si="36"/>
        <v>-134.99999999999983</v>
      </c>
      <c r="AP54" s="131">
        <f t="shared" si="36"/>
        <v>-134.99999999999983</v>
      </c>
      <c r="AQ54" s="131">
        <f t="shared" si="37"/>
        <v>-134.99999999999983</v>
      </c>
      <c r="AR54" s="131">
        <f t="shared" si="37"/>
        <v>-134.99999999999983</v>
      </c>
      <c r="AS54" s="131">
        <f t="shared" si="37"/>
        <v>-134.99999999999983</v>
      </c>
      <c r="AT54" s="131">
        <f t="shared" si="37"/>
        <v>-134.99999999999983</v>
      </c>
      <c r="AU54" s="131">
        <f t="shared" si="37"/>
        <v>-134.99999999999983</v>
      </c>
      <c r="AV54" s="131">
        <f t="shared" si="37"/>
        <v>-134.99999999999983</v>
      </c>
      <c r="AW54" s="131">
        <f t="shared" si="37"/>
        <v>-89.99999999999984</v>
      </c>
      <c r="AX54" s="131">
        <f t="shared" si="37"/>
        <v>-89.99999999999984</v>
      </c>
      <c r="AY54" s="131">
        <f t="shared" si="37"/>
        <v>-69.99999999999991</v>
      </c>
      <c r="AZ54" s="131">
        <f t="shared" si="37"/>
        <v>-45</v>
      </c>
      <c r="BA54" s="131">
        <f t="shared" si="38"/>
        <v>-4.999999999999982</v>
      </c>
      <c r="BB54" s="131">
        <f t="shared" si="38"/>
        <v>0</v>
      </c>
      <c r="BC54" s="131">
        <f t="shared" si="38"/>
        <v>0</v>
      </c>
      <c r="BD54" s="131">
        <f t="shared" si="38"/>
        <v>0</v>
      </c>
      <c r="BE54" s="131">
        <f t="shared" si="38"/>
        <v>0</v>
      </c>
      <c r="BF54" s="131">
        <f t="shared" si="38"/>
        <v>19.99999999999993</v>
      </c>
      <c r="BG54" s="131">
        <f t="shared" si="38"/>
        <v>19.99999999999993</v>
      </c>
      <c r="BH54" s="131">
        <f t="shared" si="38"/>
        <v>19.99999999999993</v>
      </c>
      <c r="BI54" s="131">
        <f t="shared" si="38"/>
        <v>19.99999999999993</v>
      </c>
      <c r="BJ54" s="131">
        <f t="shared" si="38"/>
        <v>19.99999999999993</v>
      </c>
      <c r="BK54" s="131">
        <f t="shared" si="38"/>
        <v>19.99999999999993</v>
      </c>
      <c r="BL54" s="131">
        <f t="shared" si="38"/>
        <v>39.99999999999986</v>
      </c>
      <c r="BM54" s="131">
        <f t="shared" si="38"/>
        <v>39.99999999999986</v>
      </c>
    </row>
    <row r="55" spans="1:65" ht="12.75">
      <c r="A55">
        <f t="shared" si="8"/>
        <v>53</v>
      </c>
      <c r="B55" s="130">
        <v>0.6145833333333331</v>
      </c>
      <c r="C55" s="131">
        <f t="shared" si="33"/>
        <v>-374.9999999999997</v>
      </c>
      <c r="D55" s="131">
        <f t="shared" si="33"/>
        <v>-374.9999999999997</v>
      </c>
      <c r="E55" s="131">
        <f t="shared" si="33"/>
        <v>-374.9999999999997</v>
      </c>
      <c r="F55" s="131">
        <f t="shared" si="33"/>
        <v>-374.9999999999997</v>
      </c>
      <c r="G55" s="131">
        <f t="shared" si="33"/>
        <v>-374.9999999999997</v>
      </c>
      <c r="H55" s="131">
        <f t="shared" si="33"/>
        <v>-374.9999999999997</v>
      </c>
      <c r="I55" s="131">
        <f t="shared" si="33"/>
        <v>-374.9999999999997</v>
      </c>
      <c r="J55" s="131">
        <f t="shared" si="33"/>
        <v>-374.9999999999997</v>
      </c>
      <c r="K55" s="131">
        <f t="shared" si="33"/>
        <v>-374.9999999999997</v>
      </c>
      <c r="L55" s="131">
        <f t="shared" si="33"/>
        <v>-374.9999999999997</v>
      </c>
      <c r="M55" s="131">
        <f t="shared" si="34"/>
        <v>-344.9999999999997</v>
      </c>
      <c r="N55" s="131">
        <f t="shared" si="34"/>
        <v>-344.9999999999997</v>
      </c>
      <c r="O55" s="131">
        <f t="shared" si="34"/>
        <v>-344.9999999999997</v>
      </c>
      <c r="P55" s="131">
        <f t="shared" si="34"/>
        <v>-344.9999999999997</v>
      </c>
      <c r="Q55" s="131">
        <f t="shared" si="34"/>
        <v>-324.9999999999997</v>
      </c>
      <c r="R55" s="131">
        <f t="shared" si="34"/>
        <v>-324.9999999999997</v>
      </c>
      <c r="S55" s="131">
        <f t="shared" si="34"/>
        <v>-324.9999999999997</v>
      </c>
      <c r="T55" s="131">
        <f t="shared" si="34"/>
        <v>-324.9999999999997</v>
      </c>
      <c r="U55" s="131">
        <f t="shared" si="34"/>
        <v>-304.9999999999997</v>
      </c>
      <c r="V55" s="131">
        <f t="shared" si="34"/>
        <v>-269.99999999999966</v>
      </c>
      <c r="W55" s="131">
        <f t="shared" si="35"/>
        <v>-264.9999999999997</v>
      </c>
      <c r="X55" s="131">
        <f t="shared" si="35"/>
        <v>-254.99999999999974</v>
      </c>
      <c r="Y55" s="131">
        <f t="shared" si="35"/>
        <v>-254.99999999999974</v>
      </c>
      <c r="Z55" s="131">
        <f t="shared" si="35"/>
        <v>-254.99999999999974</v>
      </c>
      <c r="AA55" s="131">
        <f t="shared" si="35"/>
        <v>-234.99999999999972</v>
      </c>
      <c r="AB55" s="131">
        <f t="shared" si="35"/>
        <v>-209.99999999999974</v>
      </c>
      <c r="AC55" s="131">
        <f t="shared" si="35"/>
        <v>-209.99999999999974</v>
      </c>
      <c r="AD55" s="131">
        <f t="shared" si="35"/>
        <v>-209.99999999999974</v>
      </c>
      <c r="AE55" s="131">
        <f t="shared" si="35"/>
        <v>-209.99999999999974</v>
      </c>
      <c r="AF55" s="131">
        <f t="shared" si="35"/>
        <v>-189.99999999999972</v>
      </c>
      <c r="AG55" s="131">
        <f t="shared" si="36"/>
        <v>-174.9999999999997</v>
      </c>
      <c r="AH55" s="131">
        <f t="shared" si="36"/>
        <v>-164.99999999999974</v>
      </c>
      <c r="AI55" s="131">
        <f t="shared" si="36"/>
        <v>-154.99999999999977</v>
      </c>
      <c r="AJ55" s="131">
        <f t="shared" si="36"/>
        <v>-144.9999999999998</v>
      </c>
      <c r="AK55" s="131">
        <f t="shared" si="36"/>
        <v>-144.9999999999998</v>
      </c>
      <c r="AL55" s="131">
        <f t="shared" si="36"/>
        <v>-144.9999999999998</v>
      </c>
      <c r="AM55" s="131">
        <f t="shared" si="36"/>
        <v>-134.99999999999983</v>
      </c>
      <c r="AN55" s="131">
        <f t="shared" si="36"/>
        <v>-134.99999999999983</v>
      </c>
      <c r="AO55" s="131">
        <f t="shared" si="36"/>
        <v>-134.99999999999983</v>
      </c>
      <c r="AP55" s="131">
        <f t="shared" si="36"/>
        <v>-134.99999999999983</v>
      </c>
      <c r="AQ55" s="131">
        <f t="shared" si="37"/>
        <v>-134.99999999999983</v>
      </c>
      <c r="AR55" s="131">
        <f t="shared" si="37"/>
        <v>-134.99999999999983</v>
      </c>
      <c r="AS55" s="131">
        <f t="shared" si="37"/>
        <v>-134.99999999999983</v>
      </c>
      <c r="AT55" s="131">
        <f t="shared" si="37"/>
        <v>-134.99999999999983</v>
      </c>
      <c r="AU55" s="131">
        <f t="shared" si="37"/>
        <v>-134.99999999999983</v>
      </c>
      <c r="AV55" s="131">
        <f t="shared" si="37"/>
        <v>-134.99999999999983</v>
      </c>
      <c r="AW55" s="131">
        <f t="shared" si="37"/>
        <v>-89.99999999999984</v>
      </c>
      <c r="AX55" s="131">
        <f t="shared" si="37"/>
        <v>-89.99999999999984</v>
      </c>
      <c r="AY55" s="131">
        <f t="shared" si="37"/>
        <v>-69.99999999999991</v>
      </c>
      <c r="AZ55" s="131">
        <f t="shared" si="37"/>
        <v>-45</v>
      </c>
      <c r="BA55" s="131">
        <f t="shared" si="38"/>
        <v>-4.999999999999982</v>
      </c>
      <c r="BB55" s="131">
        <f t="shared" si="38"/>
        <v>0</v>
      </c>
      <c r="BC55" s="131">
        <f t="shared" si="38"/>
        <v>0</v>
      </c>
      <c r="BD55" s="131">
        <f t="shared" si="38"/>
        <v>0</v>
      </c>
      <c r="BE55" s="131">
        <f t="shared" si="38"/>
        <v>0</v>
      </c>
      <c r="BF55" s="131">
        <f t="shared" si="38"/>
        <v>19.99999999999993</v>
      </c>
      <c r="BG55" s="131">
        <f t="shared" si="38"/>
        <v>19.99999999999993</v>
      </c>
      <c r="BH55" s="131">
        <f t="shared" si="38"/>
        <v>19.99999999999993</v>
      </c>
      <c r="BI55" s="131">
        <f t="shared" si="38"/>
        <v>19.99999999999993</v>
      </c>
      <c r="BJ55" s="131">
        <f t="shared" si="38"/>
        <v>19.99999999999993</v>
      </c>
      <c r="BK55" s="131">
        <f t="shared" si="38"/>
        <v>19.99999999999993</v>
      </c>
      <c r="BL55" s="131">
        <f t="shared" si="38"/>
        <v>39.99999999999986</v>
      </c>
      <c r="BM55" s="131">
        <f t="shared" si="38"/>
        <v>39.99999999999986</v>
      </c>
    </row>
    <row r="56" spans="1:65" ht="12.75">
      <c r="A56">
        <f t="shared" si="8"/>
        <v>54</v>
      </c>
      <c r="B56" s="130">
        <v>0.6145833333333331</v>
      </c>
      <c r="C56" s="131">
        <f t="shared" si="33"/>
        <v>-374.9999999999997</v>
      </c>
      <c r="D56" s="131">
        <f t="shared" si="33"/>
        <v>-374.9999999999997</v>
      </c>
      <c r="E56" s="131">
        <f t="shared" si="33"/>
        <v>-374.9999999999997</v>
      </c>
      <c r="F56" s="131">
        <f t="shared" si="33"/>
        <v>-374.9999999999997</v>
      </c>
      <c r="G56" s="131">
        <f t="shared" si="33"/>
        <v>-374.9999999999997</v>
      </c>
      <c r="H56" s="131">
        <f t="shared" si="33"/>
        <v>-374.9999999999997</v>
      </c>
      <c r="I56" s="131">
        <f t="shared" si="33"/>
        <v>-374.9999999999997</v>
      </c>
      <c r="J56" s="131">
        <f t="shared" si="33"/>
        <v>-374.9999999999997</v>
      </c>
      <c r="K56" s="131">
        <f t="shared" si="33"/>
        <v>-374.9999999999997</v>
      </c>
      <c r="L56" s="131">
        <f t="shared" si="33"/>
        <v>-374.9999999999997</v>
      </c>
      <c r="M56" s="131">
        <f t="shared" si="34"/>
        <v>-344.9999999999997</v>
      </c>
      <c r="N56" s="131">
        <f t="shared" si="34"/>
        <v>-344.9999999999997</v>
      </c>
      <c r="O56" s="131">
        <f t="shared" si="34"/>
        <v>-344.9999999999997</v>
      </c>
      <c r="P56" s="131">
        <f t="shared" si="34"/>
        <v>-344.9999999999997</v>
      </c>
      <c r="Q56" s="131">
        <f t="shared" si="34"/>
        <v>-324.9999999999997</v>
      </c>
      <c r="R56" s="131">
        <f t="shared" si="34"/>
        <v>-324.9999999999997</v>
      </c>
      <c r="S56" s="131">
        <f t="shared" si="34"/>
        <v>-324.9999999999997</v>
      </c>
      <c r="T56" s="131">
        <f t="shared" si="34"/>
        <v>-324.9999999999997</v>
      </c>
      <c r="U56" s="131">
        <f t="shared" si="34"/>
        <v>-304.9999999999997</v>
      </c>
      <c r="V56" s="131">
        <f t="shared" si="34"/>
        <v>-269.99999999999966</v>
      </c>
      <c r="W56" s="131">
        <f t="shared" si="35"/>
        <v>-264.9999999999997</v>
      </c>
      <c r="X56" s="131">
        <f t="shared" si="35"/>
        <v>-254.99999999999974</v>
      </c>
      <c r="Y56" s="131">
        <f t="shared" si="35"/>
        <v>-254.99999999999974</v>
      </c>
      <c r="Z56" s="131">
        <f t="shared" si="35"/>
        <v>-254.99999999999974</v>
      </c>
      <c r="AA56" s="131">
        <f t="shared" si="35"/>
        <v>-234.99999999999972</v>
      </c>
      <c r="AB56" s="131">
        <f t="shared" si="35"/>
        <v>-209.99999999999974</v>
      </c>
      <c r="AC56" s="131">
        <f t="shared" si="35"/>
        <v>-209.99999999999974</v>
      </c>
      <c r="AD56" s="131">
        <f t="shared" si="35"/>
        <v>-209.99999999999974</v>
      </c>
      <c r="AE56" s="131">
        <f t="shared" si="35"/>
        <v>-209.99999999999974</v>
      </c>
      <c r="AF56" s="131">
        <f t="shared" si="35"/>
        <v>-189.99999999999972</v>
      </c>
      <c r="AG56" s="131">
        <f t="shared" si="36"/>
        <v>-174.9999999999997</v>
      </c>
      <c r="AH56" s="131">
        <f t="shared" si="36"/>
        <v>-164.99999999999974</v>
      </c>
      <c r="AI56" s="131">
        <f t="shared" si="36"/>
        <v>-154.99999999999977</v>
      </c>
      <c r="AJ56" s="131">
        <f t="shared" si="36"/>
        <v>-144.9999999999998</v>
      </c>
      <c r="AK56" s="131">
        <f t="shared" si="36"/>
        <v>-144.9999999999998</v>
      </c>
      <c r="AL56" s="131">
        <f t="shared" si="36"/>
        <v>-144.9999999999998</v>
      </c>
      <c r="AM56" s="131">
        <f t="shared" si="36"/>
        <v>-134.99999999999983</v>
      </c>
      <c r="AN56" s="131">
        <f t="shared" si="36"/>
        <v>-134.99999999999983</v>
      </c>
      <c r="AO56" s="131">
        <f t="shared" si="36"/>
        <v>-134.99999999999983</v>
      </c>
      <c r="AP56" s="131">
        <f t="shared" si="36"/>
        <v>-134.99999999999983</v>
      </c>
      <c r="AQ56" s="131">
        <f t="shared" si="37"/>
        <v>-134.99999999999983</v>
      </c>
      <c r="AR56" s="131">
        <f t="shared" si="37"/>
        <v>-134.99999999999983</v>
      </c>
      <c r="AS56" s="131">
        <f t="shared" si="37"/>
        <v>-134.99999999999983</v>
      </c>
      <c r="AT56" s="131">
        <f t="shared" si="37"/>
        <v>-134.99999999999983</v>
      </c>
      <c r="AU56" s="131">
        <f t="shared" si="37"/>
        <v>-134.99999999999983</v>
      </c>
      <c r="AV56" s="131">
        <f t="shared" si="37"/>
        <v>-134.99999999999983</v>
      </c>
      <c r="AW56" s="131">
        <f t="shared" si="37"/>
        <v>-89.99999999999984</v>
      </c>
      <c r="AX56" s="131">
        <f t="shared" si="37"/>
        <v>-89.99999999999984</v>
      </c>
      <c r="AY56" s="131">
        <f t="shared" si="37"/>
        <v>-69.99999999999991</v>
      </c>
      <c r="AZ56" s="131">
        <f t="shared" si="37"/>
        <v>-45</v>
      </c>
      <c r="BA56" s="131">
        <f t="shared" si="38"/>
        <v>-4.999999999999982</v>
      </c>
      <c r="BB56" s="131">
        <f t="shared" si="38"/>
        <v>0</v>
      </c>
      <c r="BC56" s="131">
        <f t="shared" si="38"/>
        <v>0</v>
      </c>
      <c r="BD56" s="131">
        <f t="shared" si="38"/>
        <v>0</v>
      </c>
      <c r="BE56" s="131">
        <f t="shared" si="38"/>
        <v>0</v>
      </c>
      <c r="BF56" s="131">
        <f t="shared" si="38"/>
        <v>19.99999999999993</v>
      </c>
      <c r="BG56" s="131">
        <f t="shared" si="38"/>
        <v>19.99999999999993</v>
      </c>
      <c r="BH56" s="131">
        <f t="shared" si="38"/>
        <v>19.99999999999993</v>
      </c>
      <c r="BI56" s="131">
        <f t="shared" si="38"/>
        <v>19.99999999999993</v>
      </c>
      <c r="BJ56" s="131">
        <f t="shared" si="38"/>
        <v>19.99999999999993</v>
      </c>
      <c r="BK56" s="131">
        <f t="shared" si="38"/>
        <v>19.99999999999993</v>
      </c>
      <c r="BL56" s="131">
        <f t="shared" si="38"/>
        <v>39.99999999999986</v>
      </c>
      <c r="BM56" s="131">
        <f t="shared" si="38"/>
        <v>39.99999999999986</v>
      </c>
    </row>
    <row r="57" spans="1:65" ht="12.75">
      <c r="A57">
        <f t="shared" si="8"/>
        <v>55</v>
      </c>
      <c r="B57" s="130">
        <v>0.6145833333333331</v>
      </c>
      <c r="C57" s="131">
        <f t="shared" si="33"/>
        <v>-374.9999999999997</v>
      </c>
      <c r="D57" s="131">
        <f t="shared" si="33"/>
        <v>-374.9999999999997</v>
      </c>
      <c r="E57" s="131">
        <f t="shared" si="33"/>
        <v>-374.9999999999997</v>
      </c>
      <c r="F57" s="131">
        <f t="shared" si="33"/>
        <v>-374.9999999999997</v>
      </c>
      <c r="G57" s="131">
        <f t="shared" si="33"/>
        <v>-374.9999999999997</v>
      </c>
      <c r="H57" s="131">
        <f t="shared" si="33"/>
        <v>-374.9999999999997</v>
      </c>
      <c r="I57" s="131">
        <f t="shared" si="33"/>
        <v>-374.9999999999997</v>
      </c>
      <c r="J57" s="131">
        <f t="shared" si="33"/>
        <v>-374.9999999999997</v>
      </c>
      <c r="K57" s="131">
        <f t="shared" si="33"/>
        <v>-374.9999999999997</v>
      </c>
      <c r="L57" s="131">
        <f t="shared" si="33"/>
        <v>-374.9999999999997</v>
      </c>
      <c r="M57" s="131">
        <f t="shared" si="34"/>
        <v>-344.9999999999997</v>
      </c>
      <c r="N57" s="131">
        <f t="shared" si="34"/>
        <v>-344.9999999999997</v>
      </c>
      <c r="O57" s="131">
        <f t="shared" si="34"/>
        <v>-344.9999999999997</v>
      </c>
      <c r="P57" s="131">
        <f t="shared" si="34"/>
        <v>-344.9999999999997</v>
      </c>
      <c r="Q57" s="131">
        <f t="shared" si="34"/>
        <v>-324.9999999999997</v>
      </c>
      <c r="R57" s="131">
        <f t="shared" si="34"/>
        <v>-324.9999999999997</v>
      </c>
      <c r="S57" s="131">
        <f t="shared" si="34"/>
        <v>-324.9999999999997</v>
      </c>
      <c r="T57" s="131">
        <f t="shared" si="34"/>
        <v>-324.9999999999997</v>
      </c>
      <c r="U57" s="131">
        <f t="shared" si="34"/>
        <v>-304.9999999999997</v>
      </c>
      <c r="V57" s="131">
        <f t="shared" si="34"/>
        <v>-269.99999999999966</v>
      </c>
      <c r="W57" s="131">
        <f t="shared" si="35"/>
        <v>-264.9999999999997</v>
      </c>
      <c r="X57" s="131">
        <f t="shared" si="35"/>
        <v>-254.99999999999974</v>
      </c>
      <c r="Y57" s="131">
        <f t="shared" si="35"/>
        <v>-254.99999999999974</v>
      </c>
      <c r="Z57" s="131">
        <f t="shared" si="35"/>
        <v>-254.99999999999974</v>
      </c>
      <c r="AA57" s="131">
        <f t="shared" si="35"/>
        <v>-234.99999999999972</v>
      </c>
      <c r="AB57" s="131">
        <f t="shared" si="35"/>
        <v>-209.99999999999974</v>
      </c>
      <c r="AC57" s="131">
        <f t="shared" si="35"/>
        <v>-209.99999999999974</v>
      </c>
      <c r="AD57" s="131">
        <f t="shared" si="35"/>
        <v>-209.99999999999974</v>
      </c>
      <c r="AE57" s="131">
        <f t="shared" si="35"/>
        <v>-209.99999999999974</v>
      </c>
      <c r="AF57" s="131">
        <f t="shared" si="35"/>
        <v>-189.99999999999972</v>
      </c>
      <c r="AG57" s="131">
        <f t="shared" si="36"/>
        <v>-174.9999999999997</v>
      </c>
      <c r="AH57" s="131">
        <f t="shared" si="36"/>
        <v>-164.99999999999974</v>
      </c>
      <c r="AI57" s="131">
        <f t="shared" si="36"/>
        <v>-154.99999999999977</v>
      </c>
      <c r="AJ57" s="131">
        <f t="shared" si="36"/>
        <v>-144.9999999999998</v>
      </c>
      <c r="AK57" s="131">
        <f t="shared" si="36"/>
        <v>-144.9999999999998</v>
      </c>
      <c r="AL57" s="131">
        <f t="shared" si="36"/>
        <v>-144.9999999999998</v>
      </c>
      <c r="AM57" s="131">
        <f t="shared" si="36"/>
        <v>-134.99999999999983</v>
      </c>
      <c r="AN57" s="131">
        <f t="shared" si="36"/>
        <v>-134.99999999999983</v>
      </c>
      <c r="AO57" s="131">
        <f t="shared" si="36"/>
        <v>-134.99999999999983</v>
      </c>
      <c r="AP57" s="131">
        <f t="shared" si="36"/>
        <v>-134.99999999999983</v>
      </c>
      <c r="AQ57" s="131">
        <f t="shared" si="37"/>
        <v>-134.99999999999983</v>
      </c>
      <c r="AR57" s="131">
        <f t="shared" si="37"/>
        <v>-134.99999999999983</v>
      </c>
      <c r="AS57" s="131">
        <f t="shared" si="37"/>
        <v>-134.99999999999983</v>
      </c>
      <c r="AT57" s="131">
        <f t="shared" si="37"/>
        <v>-134.99999999999983</v>
      </c>
      <c r="AU57" s="131">
        <f t="shared" si="37"/>
        <v>-134.99999999999983</v>
      </c>
      <c r="AV57" s="131">
        <f t="shared" si="37"/>
        <v>-134.99999999999983</v>
      </c>
      <c r="AW57" s="131">
        <f t="shared" si="37"/>
        <v>-89.99999999999984</v>
      </c>
      <c r="AX57" s="131">
        <f t="shared" si="37"/>
        <v>-89.99999999999984</v>
      </c>
      <c r="AY57" s="131">
        <f t="shared" si="37"/>
        <v>-69.99999999999991</v>
      </c>
      <c r="AZ57" s="131">
        <f t="shared" si="37"/>
        <v>-45</v>
      </c>
      <c r="BA57" s="131">
        <f t="shared" si="38"/>
        <v>-4.999999999999982</v>
      </c>
      <c r="BB57" s="131">
        <f t="shared" si="38"/>
        <v>0</v>
      </c>
      <c r="BC57" s="131">
        <f t="shared" si="38"/>
        <v>0</v>
      </c>
      <c r="BD57" s="131">
        <f t="shared" si="38"/>
        <v>0</v>
      </c>
      <c r="BE57" s="131">
        <f t="shared" si="38"/>
        <v>0</v>
      </c>
      <c r="BF57" s="131">
        <f t="shared" si="38"/>
        <v>19.99999999999993</v>
      </c>
      <c r="BG57" s="131">
        <f t="shared" si="38"/>
        <v>19.99999999999993</v>
      </c>
      <c r="BH57" s="131">
        <f t="shared" si="38"/>
        <v>19.99999999999993</v>
      </c>
      <c r="BI57" s="131">
        <f t="shared" si="38"/>
        <v>19.99999999999993</v>
      </c>
      <c r="BJ57" s="131">
        <f t="shared" si="38"/>
        <v>19.99999999999993</v>
      </c>
      <c r="BK57" s="131">
        <f t="shared" si="38"/>
        <v>19.99999999999993</v>
      </c>
      <c r="BL57" s="131">
        <f t="shared" si="38"/>
        <v>39.99999999999986</v>
      </c>
      <c r="BM57" s="131">
        <f t="shared" si="38"/>
        <v>39.99999999999986</v>
      </c>
    </row>
    <row r="58" spans="1:65" ht="12.75">
      <c r="A58">
        <f t="shared" si="8"/>
        <v>56</v>
      </c>
      <c r="B58" s="130">
        <v>0.628472222222222</v>
      </c>
      <c r="C58" s="131">
        <f t="shared" si="33"/>
        <v>-394.99999999999966</v>
      </c>
      <c r="D58" s="131">
        <f t="shared" si="33"/>
        <v>-394.99999999999966</v>
      </c>
      <c r="E58" s="131">
        <f t="shared" si="33"/>
        <v>-394.99999999999966</v>
      </c>
      <c r="F58" s="131">
        <f t="shared" si="33"/>
        <v>-394.99999999999966</v>
      </c>
      <c r="G58" s="131">
        <f t="shared" si="33"/>
        <v>-394.99999999999966</v>
      </c>
      <c r="H58" s="131">
        <f t="shared" si="33"/>
        <v>-394.99999999999966</v>
      </c>
      <c r="I58" s="131">
        <f t="shared" si="33"/>
        <v>-394.99999999999966</v>
      </c>
      <c r="J58" s="131">
        <f t="shared" si="33"/>
        <v>-394.99999999999966</v>
      </c>
      <c r="K58" s="131">
        <f t="shared" si="33"/>
        <v>-394.99999999999966</v>
      </c>
      <c r="L58" s="131">
        <f t="shared" si="33"/>
        <v>-394.99999999999966</v>
      </c>
      <c r="M58" s="131">
        <f t="shared" si="34"/>
        <v>-364.99999999999966</v>
      </c>
      <c r="N58" s="131">
        <f t="shared" si="34"/>
        <v>-364.99999999999966</v>
      </c>
      <c r="O58" s="131">
        <f t="shared" si="34"/>
        <v>-364.99999999999966</v>
      </c>
      <c r="P58" s="131">
        <f t="shared" si="34"/>
        <v>-364.99999999999966</v>
      </c>
      <c r="Q58" s="131">
        <f t="shared" si="34"/>
        <v>-344.99999999999966</v>
      </c>
      <c r="R58" s="131">
        <f t="shared" si="34"/>
        <v>-344.99999999999966</v>
      </c>
      <c r="S58" s="131">
        <f t="shared" si="34"/>
        <v>-344.99999999999966</v>
      </c>
      <c r="T58" s="131">
        <f t="shared" si="34"/>
        <v>-344.99999999999966</v>
      </c>
      <c r="U58" s="131">
        <f t="shared" si="34"/>
        <v>-324.99999999999966</v>
      </c>
      <c r="V58" s="131">
        <f t="shared" si="34"/>
        <v>-289.9999999999996</v>
      </c>
      <c r="W58" s="131">
        <f t="shared" si="35"/>
        <v>-284.9999999999996</v>
      </c>
      <c r="X58" s="131">
        <f t="shared" si="35"/>
        <v>-274.99999999999966</v>
      </c>
      <c r="Y58" s="131">
        <f t="shared" si="35"/>
        <v>-274.99999999999966</v>
      </c>
      <c r="Z58" s="131">
        <f t="shared" si="35"/>
        <v>-274.99999999999966</v>
      </c>
      <c r="AA58" s="131">
        <f t="shared" si="35"/>
        <v>-254.99999999999966</v>
      </c>
      <c r="AB58" s="131">
        <f t="shared" si="35"/>
        <v>-229.99999999999966</v>
      </c>
      <c r="AC58" s="131">
        <f t="shared" si="35"/>
        <v>-229.99999999999966</v>
      </c>
      <c r="AD58" s="131">
        <f t="shared" si="35"/>
        <v>-229.99999999999966</v>
      </c>
      <c r="AE58" s="131">
        <f t="shared" si="35"/>
        <v>-229.99999999999966</v>
      </c>
      <c r="AF58" s="131">
        <f t="shared" si="35"/>
        <v>-209.99999999999966</v>
      </c>
      <c r="AG58" s="131">
        <f t="shared" si="36"/>
        <v>-194.99999999999963</v>
      </c>
      <c r="AH58" s="131">
        <f t="shared" si="36"/>
        <v>-184.99999999999966</v>
      </c>
      <c r="AI58" s="131">
        <f t="shared" si="36"/>
        <v>-174.9999999999997</v>
      </c>
      <c r="AJ58" s="131">
        <f t="shared" si="36"/>
        <v>-164.99999999999974</v>
      </c>
      <c r="AK58" s="131">
        <f t="shared" si="36"/>
        <v>-164.99999999999974</v>
      </c>
      <c r="AL58" s="131">
        <f t="shared" si="36"/>
        <v>-164.99999999999974</v>
      </c>
      <c r="AM58" s="131">
        <f t="shared" si="36"/>
        <v>-154.99999999999977</v>
      </c>
      <c r="AN58" s="131">
        <f t="shared" si="36"/>
        <v>-154.99999999999977</v>
      </c>
      <c r="AO58" s="131">
        <f t="shared" si="36"/>
        <v>-154.99999999999977</v>
      </c>
      <c r="AP58" s="131">
        <f t="shared" si="36"/>
        <v>-154.99999999999977</v>
      </c>
      <c r="AQ58" s="131">
        <f t="shared" si="37"/>
        <v>-154.99999999999977</v>
      </c>
      <c r="AR58" s="131">
        <f t="shared" si="37"/>
        <v>-154.99999999999977</v>
      </c>
      <c r="AS58" s="131">
        <f t="shared" si="37"/>
        <v>-154.99999999999977</v>
      </c>
      <c r="AT58" s="131">
        <f t="shared" si="37"/>
        <v>-154.99999999999977</v>
      </c>
      <c r="AU58" s="131">
        <f t="shared" si="37"/>
        <v>-154.99999999999977</v>
      </c>
      <c r="AV58" s="131">
        <f t="shared" si="37"/>
        <v>-154.99999999999977</v>
      </c>
      <c r="AW58" s="131">
        <f t="shared" si="37"/>
        <v>-109.99999999999977</v>
      </c>
      <c r="AX58" s="131">
        <f t="shared" si="37"/>
        <v>-109.99999999999977</v>
      </c>
      <c r="AY58" s="131">
        <f t="shared" si="37"/>
        <v>-89.99999999999984</v>
      </c>
      <c r="AZ58" s="131">
        <f t="shared" si="37"/>
        <v>-64.99999999999993</v>
      </c>
      <c r="BA58" s="131">
        <f t="shared" si="38"/>
        <v>-24.99999999999991</v>
      </c>
      <c r="BB58" s="131">
        <f t="shared" si="38"/>
        <v>-19.99999999999993</v>
      </c>
      <c r="BC58" s="131">
        <f t="shared" si="38"/>
        <v>-19.99999999999993</v>
      </c>
      <c r="BD58" s="131">
        <f t="shared" si="38"/>
        <v>-19.99999999999993</v>
      </c>
      <c r="BE58" s="131">
        <f t="shared" si="38"/>
        <v>-19.99999999999993</v>
      </c>
      <c r="BF58" s="131">
        <f t="shared" si="38"/>
        <v>0</v>
      </c>
      <c r="BG58" s="131">
        <f t="shared" si="38"/>
        <v>0</v>
      </c>
      <c r="BH58" s="131">
        <f t="shared" si="38"/>
        <v>0</v>
      </c>
      <c r="BI58" s="131">
        <f t="shared" si="38"/>
        <v>0</v>
      </c>
      <c r="BJ58" s="131">
        <f t="shared" si="38"/>
        <v>0</v>
      </c>
      <c r="BK58" s="131">
        <f t="shared" si="38"/>
        <v>0</v>
      </c>
      <c r="BL58" s="131">
        <f t="shared" si="38"/>
        <v>19.99999999999993</v>
      </c>
      <c r="BM58" s="131">
        <f t="shared" si="38"/>
        <v>19.99999999999993</v>
      </c>
    </row>
    <row r="59" spans="1:65" ht="12.75">
      <c r="A59">
        <f t="shared" si="8"/>
        <v>57</v>
      </c>
      <c r="B59" s="130">
        <v>0.628472222222222</v>
      </c>
      <c r="C59" s="131">
        <f t="shared" si="33"/>
        <v>-394.99999999999966</v>
      </c>
      <c r="D59" s="131">
        <f t="shared" si="33"/>
        <v>-394.99999999999966</v>
      </c>
      <c r="E59" s="131">
        <f t="shared" si="33"/>
        <v>-394.99999999999966</v>
      </c>
      <c r="F59" s="131">
        <f t="shared" si="33"/>
        <v>-394.99999999999966</v>
      </c>
      <c r="G59" s="131">
        <f t="shared" si="33"/>
        <v>-394.99999999999966</v>
      </c>
      <c r="H59" s="131">
        <f t="shared" si="33"/>
        <v>-394.99999999999966</v>
      </c>
      <c r="I59" s="131">
        <f t="shared" si="33"/>
        <v>-394.99999999999966</v>
      </c>
      <c r="J59" s="131">
        <f t="shared" si="33"/>
        <v>-394.99999999999966</v>
      </c>
      <c r="K59" s="131">
        <f t="shared" si="33"/>
        <v>-394.99999999999966</v>
      </c>
      <c r="L59" s="131">
        <f t="shared" si="33"/>
        <v>-394.99999999999966</v>
      </c>
      <c r="M59" s="131">
        <f t="shared" si="34"/>
        <v>-364.99999999999966</v>
      </c>
      <c r="N59" s="131">
        <f t="shared" si="34"/>
        <v>-364.99999999999966</v>
      </c>
      <c r="O59" s="131">
        <f t="shared" si="34"/>
        <v>-364.99999999999966</v>
      </c>
      <c r="P59" s="131">
        <f t="shared" si="34"/>
        <v>-364.99999999999966</v>
      </c>
      <c r="Q59" s="131">
        <f t="shared" si="34"/>
        <v>-344.99999999999966</v>
      </c>
      <c r="R59" s="131">
        <f t="shared" si="34"/>
        <v>-344.99999999999966</v>
      </c>
      <c r="S59" s="131">
        <f t="shared" si="34"/>
        <v>-344.99999999999966</v>
      </c>
      <c r="T59" s="131">
        <f t="shared" si="34"/>
        <v>-344.99999999999966</v>
      </c>
      <c r="U59" s="131">
        <f t="shared" si="34"/>
        <v>-324.99999999999966</v>
      </c>
      <c r="V59" s="131">
        <f t="shared" si="34"/>
        <v>-289.9999999999996</v>
      </c>
      <c r="W59" s="131">
        <f t="shared" si="35"/>
        <v>-284.9999999999996</v>
      </c>
      <c r="X59" s="131">
        <f t="shared" si="35"/>
        <v>-274.99999999999966</v>
      </c>
      <c r="Y59" s="131">
        <f t="shared" si="35"/>
        <v>-274.99999999999966</v>
      </c>
      <c r="Z59" s="131">
        <f t="shared" si="35"/>
        <v>-274.99999999999966</v>
      </c>
      <c r="AA59" s="131">
        <f t="shared" si="35"/>
        <v>-254.99999999999966</v>
      </c>
      <c r="AB59" s="131">
        <f t="shared" si="35"/>
        <v>-229.99999999999966</v>
      </c>
      <c r="AC59" s="131">
        <f t="shared" si="35"/>
        <v>-229.99999999999966</v>
      </c>
      <c r="AD59" s="131">
        <f t="shared" si="35"/>
        <v>-229.99999999999966</v>
      </c>
      <c r="AE59" s="131">
        <f t="shared" si="35"/>
        <v>-229.99999999999966</v>
      </c>
      <c r="AF59" s="131">
        <f t="shared" si="35"/>
        <v>-209.99999999999966</v>
      </c>
      <c r="AG59" s="131">
        <f t="shared" si="36"/>
        <v>-194.99999999999963</v>
      </c>
      <c r="AH59" s="131">
        <f t="shared" si="36"/>
        <v>-184.99999999999966</v>
      </c>
      <c r="AI59" s="131">
        <f t="shared" si="36"/>
        <v>-174.9999999999997</v>
      </c>
      <c r="AJ59" s="131">
        <f t="shared" si="36"/>
        <v>-164.99999999999974</v>
      </c>
      <c r="AK59" s="131">
        <f t="shared" si="36"/>
        <v>-164.99999999999974</v>
      </c>
      <c r="AL59" s="131">
        <f t="shared" si="36"/>
        <v>-164.99999999999974</v>
      </c>
      <c r="AM59" s="131">
        <f t="shared" si="36"/>
        <v>-154.99999999999977</v>
      </c>
      <c r="AN59" s="131">
        <f t="shared" si="36"/>
        <v>-154.99999999999977</v>
      </c>
      <c r="AO59" s="131">
        <f t="shared" si="36"/>
        <v>-154.99999999999977</v>
      </c>
      <c r="AP59" s="131">
        <f t="shared" si="36"/>
        <v>-154.99999999999977</v>
      </c>
      <c r="AQ59" s="131">
        <f t="shared" si="37"/>
        <v>-154.99999999999977</v>
      </c>
      <c r="AR59" s="131">
        <f t="shared" si="37"/>
        <v>-154.99999999999977</v>
      </c>
      <c r="AS59" s="131">
        <f t="shared" si="37"/>
        <v>-154.99999999999977</v>
      </c>
      <c r="AT59" s="131">
        <f t="shared" si="37"/>
        <v>-154.99999999999977</v>
      </c>
      <c r="AU59" s="131">
        <f t="shared" si="37"/>
        <v>-154.99999999999977</v>
      </c>
      <c r="AV59" s="131">
        <f t="shared" si="37"/>
        <v>-154.99999999999977</v>
      </c>
      <c r="AW59" s="131">
        <f t="shared" si="37"/>
        <v>-109.99999999999977</v>
      </c>
      <c r="AX59" s="131">
        <f t="shared" si="37"/>
        <v>-109.99999999999977</v>
      </c>
      <c r="AY59" s="131">
        <f t="shared" si="37"/>
        <v>-89.99999999999984</v>
      </c>
      <c r="AZ59" s="131">
        <f t="shared" si="37"/>
        <v>-64.99999999999993</v>
      </c>
      <c r="BA59" s="131">
        <f t="shared" si="38"/>
        <v>-24.99999999999991</v>
      </c>
      <c r="BB59" s="131">
        <f t="shared" si="38"/>
        <v>-19.99999999999993</v>
      </c>
      <c r="BC59" s="131">
        <f t="shared" si="38"/>
        <v>-19.99999999999993</v>
      </c>
      <c r="BD59" s="131">
        <f t="shared" si="38"/>
        <v>-19.99999999999993</v>
      </c>
      <c r="BE59" s="131">
        <f t="shared" si="38"/>
        <v>-19.99999999999993</v>
      </c>
      <c r="BF59" s="131">
        <f t="shared" si="38"/>
        <v>0</v>
      </c>
      <c r="BG59" s="131">
        <f t="shared" si="38"/>
        <v>0</v>
      </c>
      <c r="BH59" s="131">
        <f t="shared" si="38"/>
        <v>0</v>
      </c>
      <c r="BI59" s="131">
        <f t="shared" si="38"/>
        <v>0</v>
      </c>
      <c r="BJ59" s="131">
        <f t="shared" si="38"/>
        <v>0</v>
      </c>
      <c r="BK59" s="131">
        <f t="shared" si="38"/>
        <v>0</v>
      </c>
      <c r="BL59" s="131">
        <f t="shared" si="38"/>
        <v>19.99999999999993</v>
      </c>
      <c r="BM59" s="131">
        <f t="shared" si="38"/>
        <v>19.99999999999993</v>
      </c>
    </row>
    <row r="60" spans="1:65" ht="12.75">
      <c r="A60">
        <f t="shared" si="8"/>
        <v>58</v>
      </c>
      <c r="B60" s="130">
        <v>0.628472222222222</v>
      </c>
      <c r="C60" s="131">
        <f t="shared" si="33"/>
        <v>-394.99999999999966</v>
      </c>
      <c r="D60" s="131">
        <f t="shared" si="33"/>
        <v>-394.99999999999966</v>
      </c>
      <c r="E60" s="131">
        <f t="shared" si="33"/>
        <v>-394.99999999999966</v>
      </c>
      <c r="F60" s="131">
        <f t="shared" si="33"/>
        <v>-394.99999999999966</v>
      </c>
      <c r="G60" s="131">
        <f t="shared" si="33"/>
        <v>-394.99999999999966</v>
      </c>
      <c r="H60" s="131">
        <f t="shared" si="33"/>
        <v>-394.99999999999966</v>
      </c>
      <c r="I60" s="131">
        <f t="shared" si="33"/>
        <v>-394.99999999999966</v>
      </c>
      <c r="J60" s="131">
        <f t="shared" si="33"/>
        <v>-394.99999999999966</v>
      </c>
      <c r="K60" s="131">
        <f t="shared" si="33"/>
        <v>-394.99999999999966</v>
      </c>
      <c r="L60" s="131">
        <f t="shared" si="33"/>
        <v>-394.99999999999966</v>
      </c>
      <c r="M60" s="131">
        <f t="shared" si="34"/>
        <v>-364.99999999999966</v>
      </c>
      <c r="N60" s="131">
        <f t="shared" si="34"/>
        <v>-364.99999999999966</v>
      </c>
      <c r="O60" s="131">
        <f t="shared" si="34"/>
        <v>-364.99999999999966</v>
      </c>
      <c r="P60" s="131">
        <f t="shared" si="34"/>
        <v>-364.99999999999966</v>
      </c>
      <c r="Q60" s="131">
        <f t="shared" si="34"/>
        <v>-344.99999999999966</v>
      </c>
      <c r="R60" s="131">
        <f t="shared" si="34"/>
        <v>-344.99999999999966</v>
      </c>
      <c r="S60" s="131">
        <f t="shared" si="34"/>
        <v>-344.99999999999966</v>
      </c>
      <c r="T60" s="131">
        <f t="shared" si="34"/>
        <v>-344.99999999999966</v>
      </c>
      <c r="U60" s="131">
        <f t="shared" si="34"/>
        <v>-324.99999999999966</v>
      </c>
      <c r="V60" s="131">
        <f t="shared" si="34"/>
        <v>-289.9999999999996</v>
      </c>
      <c r="W60" s="131">
        <f t="shared" si="35"/>
        <v>-284.9999999999996</v>
      </c>
      <c r="X60" s="131">
        <f t="shared" si="35"/>
        <v>-274.99999999999966</v>
      </c>
      <c r="Y60" s="131">
        <f t="shared" si="35"/>
        <v>-274.99999999999966</v>
      </c>
      <c r="Z60" s="131">
        <f t="shared" si="35"/>
        <v>-274.99999999999966</v>
      </c>
      <c r="AA60" s="131">
        <f t="shared" si="35"/>
        <v>-254.99999999999966</v>
      </c>
      <c r="AB60" s="131">
        <f t="shared" si="35"/>
        <v>-229.99999999999966</v>
      </c>
      <c r="AC60" s="131">
        <f t="shared" si="35"/>
        <v>-229.99999999999966</v>
      </c>
      <c r="AD60" s="131">
        <f t="shared" si="35"/>
        <v>-229.99999999999966</v>
      </c>
      <c r="AE60" s="131">
        <f t="shared" si="35"/>
        <v>-229.99999999999966</v>
      </c>
      <c r="AF60" s="131">
        <f t="shared" si="35"/>
        <v>-209.99999999999966</v>
      </c>
      <c r="AG60" s="131">
        <f t="shared" si="36"/>
        <v>-194.99999999999963</v>
      </c>
      <c r="AH60" s="131">
        <f t="shared" si="36"/>
        <v>-184.99999999999966</v>
      </c>
      <c r="AI60" s="131">
        <f t="shared" si="36"/>
        <v>-174.9999999999997</v>
      </c>
      <c r="AJ60" s="131">
        <f t="shared" si="36"/>
        <v>-164.99999999999974</v>
      </c>
      <c r="AK60" s="131">
        <f t="shared" si="36"/>
        <v>-164.99999999999974</v>
      </c>
      <c r="AL60" s="131">
        <f t="shared" si="36"/>
        <v>-164.99999999999974</v>
      </c>
      <c r="AM60" s="131">
        <f t="shared" si="36"/>
        <v>-154.99999999999977</v>
      </c>
      <c r="AN60" s="131">
        <f t="shared" si="36"/>
        <v>-154.99999999999977</v>
      </c>
      <c r="AO60" s="131">
        <f t="shared" si="36"/>
        <v>-154.99999999999977</v>
      </c>
      <c r="AP60" s="131">
        <f t="shared" si="36"/>
        <v>-154.99999999999977</v>
      </c>
      <c r="AQ60" s="131">
        <f t="shared" si="37"/>
        <v>-154.99999999999977</v>
      </c>
      <c r="AR60" s="131">
        <f t="shared" si="37"/>
        <v>-154.99999999999977</v>
      </c>
      <c r="AS60" s="131">
        <f t="shared" si="37"/>
        <v>-154.99999999999977</v>
      </c>
      <c r="AT60" s="131">
        <f t="shared" si="37"/>
        <v>-154.99999999999977</v>
      </c>
      <c r="AU60" s="131">
        <f t="shared" si="37"/>
        <v>-154.99999999999977</v>
      </c>
      <c r="AV60" s="131">
        <f t="shared" si="37"/>
        <v>-154.99999999999977</v>
      </c>
      <c r="AW60" s="131">
        <f t="shared" si="37"/>
        <v>-109.99999999999977</v>
      </c>
      <c r="AX60" s="131">
        <f t="shared" si="37"/>
        <v>-109.99999999999977</v>
      </c>
      <c r="AY60" s="131">
        <f t="shared" si="37"/>
        <v>-89.99999999999984</v>
      </c>
      <c r="AZ60" s="131">
        <f t="shared" si="37"/>
        <v>-64.99999999999993</v>
      </c>
      <c r="BA60" s="131">
        <f t="shared" si="38"/>
        <v>-24.99999999999991</v>
      </c>
      <c r="BB60" s="131">
        <f t="shared" si="38"/>
        <v>-19.99999999999993</v>
      </c>
      <c r="BC60" s="131">
        <f t="shared" si="38"/>
        <v>-19.99999999999993</v>
      </c>
      <c r="BD60" s="131">
        <f t="shared" si="38"/>
        <v>-19.99999999999993</v>
      </c>
      <c r="BE60" s="131">
        <f t="shared" si="38"/>
        <v>-19.99999999999993</v>
      </c>
      <c r="BF60" s="131">
        <f t="shared" si="38"/>
        <v>0</v>
      </c>
      <c r="BG60" s="131">
        <f t="shared" si="38"/>
        <v>0</v>
      </c>
      <c r="BH60" s="131">
        <f t="shared" si="38"/>
        <v>0</v>
      </c>
      <c r="BI60" s="131">
        <f t="shared" si="38"/>
        <v>0</v>
      </c>
      <c r="BJ60" s="131">
        <f t="shared" si="38"/>
        <v>0</v>
      </c>
      <c r="BK60" s="131">
        <f t="shared" si="38"/>
        <v>0</v>
      </c>
      <c r="BL60" s="131">
        <f t="shared" si="38"/>
        <v>19.99999999999993</v>
      </c>
      <c r="BM60" s="131">
        <f t="shared" si="38"/>
        <v>19.99999999999993</v>
      </c>
    </row>
    <row r="61" spans="1:65" ht="12.75">
      <c r="A61">
        <f t="shared" si="8"/>
        <v>59</v>
      </c>
      <c r="B61" s="130">
        <v>0.628472222222222</v>
      </c>
      <c r="C61" s="131">
        <f t="shared" si="33"/>
        <v>-394.99999999999966</v>
      </c>
      <c r="D61" s="131">
        <f t="shared" si="33"/>
        <v>-394.99999999999966</v>
      </c>
      <c r="E61" s="131">
        <f t="shared" si="33"/>
        <v>-394.99999999999966</v>
      </c>
      <c r="F61" s="131">
        <f t="shared" si="33"/>
        <v>-394.99999999999966</v>
      </c>
      <c r="G61" s="131">
        <f t="shared" si="33"/>
        <v>-394.99999999999966</v>
      </c>
      <c r="H61" s="131">
        <f t="shared" si="33"/>
        <v>-394.99999999999966</v>
      </c>
      <c r="I61" s="131">
        <f t="shared" si="33"/>
        <v>-394.99999999999966</v>
      </c>
      <c r="J61" s="131">
        <f t="shared" si="33"/>
        <v>-394.99999999999966</v>
      </c>
      <c r="K61" s="131">
        <f t="shared" si="33"/>
        <v>-394.99999999999966</v>
      </c>
      <c r="L61" s="131">
        <f t="shared" si="33"/>
        <v>-394.99999999999966</v>
      </c>
      <c r="M61" s="131">
        <f t="shared" si="34"/>
        <v>-364.99999999999966</v>
      </c>
      <c r="N61" s="131">
        <f t="shared" si="34"/>
        <v>-364.99999999999966</v>
      </c>
      <c r="O61" s="131">
        <f t="shared" si="34"/>
        <v>-364.99999999999966</v>
      </c>
      <c r="P61" s="131">
        <f t="shared" si="34"/>
        <v>-364.99999999999966</v>
      </c>
      <c r="Q61" s="131">
        <f t="shared" si="34"/>
        <v>-344.99999999999966</v>
      </c>
      <c r="R61" s="131">
        <f t="shared" si="34"/>
        <v>-344.99999999999966</v>
      </c>
      <c r="S61" s="131">
        <f t="shared" si="34"/>
        <v>-344.99999999999966</v>
      </c>
      <c r="T61" s="131">
        <f t="shared" si="34"/>
        <v>-344.99999999999966</v>
      </c>
      <c r="U61" s="131">
        <f t="shared" si="34"/>
        <v>-324.99999999999966</v>
      </c>
      <c r="V61" s="131">
        <f t="shared" si="34"/>
        <v>-289.9999999999996</v>
      </c>
      <c r="W61" s="131">
        <f t="shared" si="35"/>
        <v>-284.9999999999996</v>
      </c>
      <c r="X61" s="131">
        <f t="shared" si="35"/>
        <v>-274.99999999999966</v>
      </c>
      <c r="Y61" s="131">
        <f t="shared" si="35"/>
        <v>-274.99999999999966</v>
      </c>
      <c r="Z61" s="131">
        <f t="shared" si="35"/>
        <v>-274.99999999999966</v>
      </c>
      <c r="AA61" s="131">
        <f t="shared" si="35"/>
        <v>-254.99999999999966</v>
      </c>
      <c r="AB61" s="131">
        <f t="shared" si="35"/>
        <v>-229.99999999999966</v>
      </c>
      <c r="AC61" s="131">
        <f t="shared" si="35"/>
        <v>-229.99999999999966</v>
      </c>
      <c r="AD61" s="131">
        <f t="shared" si="35"/>
        <v>-229.99999999999966</v>
      </c>
      <c r="AE61" s="131">
        <f t="shared" si="35"/>
        <v>-229.99999999999966</v>
      </c>
      <c r="AF61" s="131">
        <f t="shared" si="35"/>
        <v>-209.99999999999966</v>
      </c>
      <c r="AG61" s="131">
        <f t="shared" si="36"/>
        <v>-194.99999999999963</v>
      </c>
      <c r="AH61" s="131">
        <f t="shared" si="36"/>
        <v>-184.99999999999966</v>
      </c>
      <c r="AI61" s="131">
        <f t="shared" si="36"/>
        <v>-174.9999999999997</v>
      </c>
      <c r="AJ61" s="131">
        <f t="shared" si="36"/>
        <v>-164.99999999999974</v>
      </c>
      <c r="AK61" s="131">
        <f t="shared" si="36"/>
        <v>-164.99999999999974</v>
      </c>
      <c r="AL61" s="131">
        <f t="shared" si="36"/>
        <v>-164.99999999999974</v>
      </c>
      <c r="AM61" s="131">
        <f t="shared" si="36"/>
        <v>-154.99999999999977</v>
      </c>
      <c r="AN61" s="131">
        <f t="shared" si="36"/>
        <v>-154.99999999999977</v>
      </c>
      <c r="AO61" s="131">
        <f t="shared" si="36"/>
        <v>-154.99999999999977</v>
      </c>
      <c r="AP61" s="131">
        <f t="shared" si="36"/>
        <v>-154.99999999999977</v>
      </c>
      <c r="AQ61" s="131">
        <f t="shared" si="37"/>
        <v>-154.99999999999977</v>
      </c>
      <c r="AR61" s="131">
        <f t="shared" si="37"/>
        <v>-154.99999999999977</v>
      </c>
      <c r="AS61" s="131">
        <f t="shared" si="37"/>
        <v>-154.99999999999977</v>
      </c>
      <c r="AT61" s="131">
        <f t="shared" si="37"/>
        <v>-154.99999999999977</v>
      </c>
      <c r="AU61" s="131">
        <f t="shared" si="37"/>
        <v>-154.99999999999977</v>
      </c>
      <c r="AV61" s="131">
        <f t="shared" si="37"/>
        <v>-154.99999999999977</v>
      </c>
      <c r="AW61" s="131">
        <f t="shared" si="37"/>
        <v>-109.99999999999977</v>
      </c>
      <c r="AX61" s="131">
        <f t="shared" si="37"/>
        <v>-109.99999999999977</v>
      </c>
      <c r="AY61" s="131">
        <f t="shared" si="37"/>
        <v>-89.99999999999984</v>
      </c>
      <c r="AZ61" s="131">
        <f t="shared" si="37"/>
        <v>-64.99999999999993</v>
      </c>
      <c r="BA61" s="131">
        <f t="shared" si="38"/>
        <v>-24.99999999999991</v>
      </c>
      <c r="BB61" s="131">
        <f t="shared" si="38"/>
        <v>-19.99999999999993</v>
      </c>
      <c r="BC61" s="131">
        <f t="shared" si="38"/>
        <v>-19.99999999999993</v>
      </c>
      <c r="BD61" s="131">
        <f t="shared" si="38"/>
        <v>-19.99999999999993</v>
      </c>
      <c r="BE61" s="131">
        <f t="shared" si="38"/>
        <v>-19.99999999999993</v>
      </c>
      <c r="BF61" s="131">
        <f t="shared" si="38"/>
        <v>0</v>
      </c>
      <c r="BG61" s="131">
        <f t="shared" si="38"/>
        <v>0</v>
      </c>
      <c r="BH61" s="131">
        <f t="shared" si="38"/>
        <v>0</v>
      </c>
      <c r="BI61" s="131">
        <f t="shared" si="38"/>
        <v>0</v>
      </c>
      <c r="BJ61" s="131">
        <f t="shared" si="38"/>
        <v>0</v>
      </c>
      <c r="BK61" s="131">
        <f t="shared" si="38"/>
        <v>0</v>
      </c>
      <c r="BL61" s="131">
        <f t="shared" si="38"/>
        <v>19.99999999999993</v>
      </c>
      <c r="BM61" s="131">
        <f t="shared" si="38"/>
        <v>19.99999999999993</v>
      </c>
    </row>
    <row r="62" spans="1:65" ht="12.75">
      <c r="A62">
        <f t="shared" si="8"/>
        <v>60</v>
      </c>
      <c r="B62" s="130">
        <v>0.628472222222222</v>
      </c>
      <c r="C62" s="131">
        <f t="shared" si="33"/>
        <v>-394.99999999999966</v>
      </c>
      <c r="D62" s="131">
        <f t="shared" si="33"/>
        <v>-394.99999999999966</v>
      </c>
      <c r="E62" s="131">
        <f t="shared" si="33"/>
        <v>-394.99999999999966</v>
      </c>
      <c r="F62" s="131">
        <f t="shared" si="33"/>
        <v>-394.99999999999966</v>
      </c>
      <c r="G62" s="131">
        <f t="shared" si="33"/>
        <v>-394.99999999999966</v>
      </c>
      <c r="H62" s="131">
        <f t="shared" si="33"/>
        <v>-394.99999999999966</v>
      </c>
      <c r="I62" s="131">
        <f t="shared" si="33"/>
        <v>-394.99999999999966</v>
      </c>
      <c r="J62" s="131">
        <f t="shared" si="33"/>
        <v>-394.99999999999966</v>
      </c>
      <c r="K62" s="131">
        <f t="shared" si="33"/>
        <v>-394.99999999999966</v>
      </c>
      <c r="L62" s="131">
        <f t="shared" si="33"/>
        <v>-394.99999999999966</v>
      </c>
      <c r="M62" s="131">
        <f t="shared" si="34"/>
        <v>-364.99999999999966</v>
      </c>
      <c r="N62" s="131">
        <f t="shared" si="34"/>
        <v>-364.99999999999966</v>
      </c>
      <c r="O62" s="131">
        <f t="shared" si="34"/>
        <v>-364.99999999999966</v>
      </c>
      <c r="P62" s="131">
        <f t="shared" si="34"/>
        <v>-364.99999999999966</v>
      </c>
      <c r="Q62" s="131">
        <f t="shared" si="34"/>
        <v>-344.99999999999966</v>
      </c>
      <c r="R62" s="131">
        <f t="shared" si="34"/>
        <v>-344.99999999999966</v>
      </c>
      <c r="S62" s="131">
        <f t="shared" si="34"/>
        <v>-344.99999999999966</v>
      </c>
      <c r="T62" s="131">
        <f t="shared" si="34"/>
        <v>-344.99999999999966</v>
      </c>
      <c r="U62" s="131">
        <f t="shared" si="34"/>
        <v>-324.99999999999966</v>
      </c>
      <c r="V62" s="131">
        <f t="shared" si="34"/>
        <v>-289.9999999999996</v>
      </c>
      <c r="W62" s="131">
        <f t="shared" si="35"/>
        <v>-284.9999999999996</v>
      </c>
      <c r="X62" s="131">
        <f t="shared" si="35"/>
        <v>-274.99999999999966</v>
      </c>
      <c r="Y62" s="131">
        <f t="shared" si="35"/>
        <v>-274.99999999999966</v>
      </c>
      <c r="Z62" s="131">
        <f t="shared" si="35"/>
        <v>-274.99999999999966</v>
      </c>
      <c r="AA62" s="131">
        <f t="shared" si="35"/>
        <v>-254.99999999999966</v>
      </c>
      <c r="AB62" s="131">
        <f t="shared" si="35"/>
        <v>-229.99999999999966</v>
      </c>
      <c r="AC62" s="131">
        <f t="shared" si="35"/>
        <v>-229.99999999999966</v>
      </c>
      <c r="AD62" s="131">
        <f t="shared" si="35"/>
        <v>-229.99999999999966</v>
      </c>
      <c r="AE62" s="131">
        <f t="shared" si="35"/>
        <v>-229.99999999999966</v>
      </c>
      <c r="AF62" s="131">
        <f t="shared" si="35"/>
        <v>-209.99999999999966</v>
      </c>
      <c r="AG62" s="131">
        <f t="shared" si="36"/>
        <v>-194.99999999999963</v>
      </c>
      <c r="AH62" s="131">
        <f t="shared" si="36"/>
        <v>-184.99999999999966</v>
      </c>
      <c r="AI62" s="131">
        <f t="shared" si="36"/>
        <v>-174.9999999999997</v>
      </c>
      <c r="AJ62" s="131">
        <f t="shared" si="36"/>
        <v>-164.99999999999974</v>
      </c>
      <c r="AK62" s="131">
        <f t="shared" si="36"/>
        <v>-164.99999999999974</v>
      </c>
      <c r="AL62" s="131">
        <f t="shared" si="36"/>
        <v>-164.99999999999974</v>
      </c>
      <c r="AM62" s="131">
        <f t="shared" si="36"/>
        <v>-154.99999999999977</v>
      </c>
      <c r="AN62" s="131">
        <f t="shared" si="36"/>
        <v>-154.99999999999977</v>
      </c>
      <c r="AO62" s="131">
        <f t="shared" si="36"/>
        <v>-154.99999999999977</v>
      </c>
      <c r="AP62" s="131">
        <f t="shared" si="36"/>
        <v>-154.99999999999977</v>
      </c>
      <c r="AQ62" s="131">
        <f t="shared" si="37"/>
        <v>-154.99999999999977</v>
      </c>
      <c r="AR62" s="131">
        <f t="shared" si="37"/>
        <v>-154.99999999999977</v>
      </c>
      <c r="AS62" s="131">
        <f t="shared" si="37"/>
        <v>-154.99999999999977</v>
      </c>
      <c r="AT62" s="131">
        <f t="shared" si="37"/>
        <v>-154.99999999999977</v>
      </c>
      <c r="AU62" s="131">
        <f t="shared" si="37"/>
        <v>-154.99999999999977</v>
      </c>
      <c r="AV62" s="131">
        <f t="shared" si="37"/>
        <v>-154.99999999999977</v>
      </c>
      <c r="AW62" s="131">
        <f t="shared" si="37"/>
        <v>-109.99999999999977</v>
      </c>
      <c r="AX62" s="131">
        <f t="shared" si="37"/>
        <v>-109.99999999999977</v>
      </c>
      <c r="AY62" s="131">
        <f t="shared" si="37"/>
        <v>-89.99999999999984</v>
      </c>
      <c r="AZ62" s="131">
        <f t="shared" si="37"/>
        <v>-64.99999999999993</v>
      </c>
      <c r="BA62" s="131">
        <f t="shared" si="38"/>
        <v>-24.99999999999991</v>
      </c>
      <c r="BB62" s="131">
        <f t="shared" si="38"/>
        <v>-19.99999999999993</v>
      </c>
      <c r="BC62" s="131">
        <f t="shared" si="38"/>
        <v>-19.99999999999993</v>
      </c>
      <c r="BD62" s="131">
        <f t="shared" si="38"/>
        <v>-19.99999999999993</v>
      </c>
      <c r="BE62" s="131">
        <f t="shared" si="38"/>
        <v>-19.99999999999993</v>
      </c>
      <c r="BF62" s="131">
        <f t="shared" si="38"/>
        <v>0</v>
      </c>
      <c r="BG62" s="131">
        <f t="shared" si="38"/>
        <v>0</v>
      </c>
      <c r="BH62" s="131">
        <f t="shared" si="38"/>
        <v>0</v>
      </c>
      <c r="BI62" s="131">
        <f t="shared" si="38"/>
        <v>0</v>
      </c>
      <c r="BJ62" s="131">
        <f t="shared" si="38"/>
        <v>0</v>
      </c>
      <c r="BK62" s="131">
        <f t="shared" si="38"/>
        <v>0</v>
      </c>
      <c r="BL62" s="131">
        <f t="shared" si="38"/>
        <v>19.99999999999993</v>
      </c>
      <c r="BM62" s="131">
        <f t="shared" si="38"/>
        <v>19.99999999999993</v>
      </c>
    </row>
    <row r="63" spans="1:65" ht="12.75">
      <c r="A63">
        <f t="shared" si="8"/>
        <v>61</v>
      </c>
      <c r="B63" s="130">
        <v>0.628472222222222</v>
      </c>
      <c r="C63" s="131">
        <f t="shared" si="33"/>
        <v>-394.99999999999966</v>
      </c>
      <c r="D63" s="131">
        <f t="shared" si="33"/>
        <v>-394.99999999999966</v>
      </c>
      <c r="E63" s="131">
        <f t="shared" si="33"/>
        <v>-394.99999999999966</v>
      </c>
      <c r="F63" s="131">
        <f t="shared" si="33"/>
        <v>-394.99999999999966</v>
      </c>
      <c r="G63" s="131">
        <f t="shared" si="33"/>
        <v>-394.99999999999966</v>
      </c>
      <c r="H63" s="131">
        <f t="shared" si="33"/>
        <v>-394.99999999999966</v>
      </c>
      <c r="I63" s="131">
        <f t="shared" si="33"/>
        <v>-394.99999999999966</v>
      </c>
      <c r="J63" s="131">
        <f t="shared" si="33"/>
        <v>-394.99999999999966</v>
      </c>
      <c r="K63" s="131">
        <f t="shared" si="33"/>
        <v>-394.99999999999966</v>
      </c>
      <c r="L63" s="131">
        <f t="shared" si="33"/>
        <v>-394.99999999999966</v>
      </c>
      <c r="M63" s="131">
        <f t="shared" si="34"/>
        <v>-364.99999999999966</v>
      </c>
      <c r="N63" s="131">
        <f t="shared" si="34"/>
        <v>-364.99999999999966</v>
      </c>
      <c r="O63" s="131">
        <f t="shared" si="34"/>
        <v>-364.99999999999966</v>
      </c>
      <c r="P63" s="131">
        <f t="shared" si="34"/>
        <v>-364.99999999999966</v>
      </c>
      <c r="Q63" s="131">
        <f t="shared" si="34"/>
        <v>-344.99999999999966</v>
      </c>
      <c r="R63" s="131">
        <f t="shared" si="34"/>
        <v>-344.99999999999966</v>
      </c>
      <c r="S63" s="131">
        <f t="shared" si="34"/>
        <v>-344.99999999999966</v>
      </c>
      <c r="T63" s="131">
        <f t="shared" si="34"/>
        <v>-344.99999999999966</v>
      </c>
      <c r="U63" s="131">
        <f t="shared" si="34"/>
        <v>-324.99999999999966</v>
      </c>
      <c r="V63" s="131">
        <f t="shared" si="34"/>
        <v>-289.9999999999996</v>
      </c>
      <c r="W63" s="131">
        <f t="shared" si="35"/>
        <v>-284.9999999999996</v>
      </c>
      <c r="X63" s="131">
        <f t="shared" si="35"/>
        <v>-274.99999999999966</v>
      </c>
      <c r="Y63" s="131">
        <f t="shared" si="35"/>
        <v>-274.99999999999966</v>
      </c>
      <c r="Z63" s="131">
        <f t="shared" si="35"/>
        <v>-274.99999999999966</v>
      </c>
      <c r="AA63" s="131">
        <f t="shared" si="35"/>
        <v>-254.99999999999966</v>
      </c>
      <c r="AB63" s="131">
        <f t="shared" si="35"/>
        <v>-229.99999999999966</v>
      </c>
      <c r="AC63" s="131">
        <f t="shared" si="35"/>
        <v>-229.99999999999966</v>
      </c>
      <c r="AD63" s="131">
        <f t="shared" si="35"/>
        <v>-229.99999999999966</v>
      </c>
      <c r="AE63" s="131">
        <f t="shared" si="35"/>
        <v>-229.99999999999966</v>
      </c>
      <c r="AF63" s="131">
        <f t="shared" si="35"/>
        <v>-209.99999999999966</v>
      </c>
      <c r="AG63" s="131">
        <f t="shared" si="36"/>
        <v>-194.99999999999963</v>
      </c>
      <c r="AH63" s="131">
        <f t="shared" si="36"/>
        <v>-184.99999999999966</v>
      </c>
      <c r="AI63" s="131">
        <f t="shared" si="36"/>
        <v>-174.9999999999997</v>
      </c>
      <c r="AJ63" s="131">
        <f t="shared" si="36"/>
        <v>-164.99999999999974</v>
      </c>
      <c r="AK63" s="131">
        <f t="shared" si="36"/>
        <v>-164.99999999999974</v>
      </c>
      <c r="AL63" s="131">
        <f t="shared" si="36"/>
        <v>-164.99999999999974</v>
      </c>
      <c r="AM63" s="131">
        <f t="shared" si="36"/>
        <v>-154.99999999999977</v>
      </c>
      <c r="AN63" s="131">
        <f t="shared" si="36"/>
        <v>-154.99999999999977</v>
      </c>
      <c r="AO63" s="131">
        <f t="shared" si="36"/>
        <v>-154.99999999999977</v>
      </c>
      <c r="AP63" s="131">
        <f t="shared" si="36"/>
        <v>-154.99999999999977</v>
      </c>
      <c r="AQ63" s="131">
        <f t="shared" si="37"/>
        <v>-154.99999999999977</v>
      </c>
      <c r="AR63" s="131">
        <f t="shared" si="37"/>
        <v>-154.99999999999977</v>
      </c>
      <c r="AS63" s="131">
        <f t="shared" si="37"/>
        <v>-154.99999999999977</v>
      </c>
      <c r="AT63" s="131">
        <f t="shared" si="37"/>
        <v>-154.99999999999977</v>
      </c>
      <c r="AU63" s="131">
        <f t="shared" si="37"/>
        <v>-154.99999999999977</v>
      </c>
      <c r="AV63" s="131">
        <f t="shared" si="37"/>
        <v>-154.99999999999977</v>
      </c>
      <c r="AW63" s="131">
        <f t="shared" si="37"/>
        <v>-109.99999999999977</v>
      </c>
      <c r="AX63" s="131">
        <f t="shared" si="37"/>
        <v>-109.99999999999977</v>
      </c>
      <c r="AY63" s="131">
        <f t="shared" si="37"/>
        <v>-89.99999999999984</v>
      </c>
      <c r="AZ63" s="131">
        <f t="shared" si="37"/>
        <v>-64.99999999999993</v>
      </c>
      <c r="BA63" s="131">
        <f t="shared" si="38"/>
        <v>-24.99999999999991</v>
      </c>
      <c r="BB63" s="131">
        <f t="shared" si="38"/>
        <v>-19.99999999999993</v>
      </c>
      <c r="BC63" s="131">
        <f t="shared" si="38"/>
        <v>-19.99999999999993</v>
      </c>
      <c r="BD63" s="131">
        <f t="shared" si="38"/>
        <v>-19.99999999999993</v>
      </c>
      <c r="BE63" s="131">
        <f t="shared" si="38"/>
        <v>-19.99999999999993</v>
      </c>
      <c r="BF63" s="131">
        <f t="shared" si="38"/>
        <v>0</v>
      </c>
      <c r="BG63" s="131">
        <f t="shared" si="38"/>
        <v>0</v>
      </c>
      <c r="BH63" s="131">
        <f t="shared" si="38"/>
        <v>0</v>
      </c>
      <c r="BI63" s="131">
        <f t="shared" si="38"/>
        <v>0</v>
      </c>
      <c r="BJ63" s="131">
        <f t="shared" si="38"/>
        <v>0</v>
      </c>
      <c r="BK63" s="131">
        <f t="shared" si="38"/>
        <v>0</v>
      </c>
      <c r="BL63" s="131">
        <f t="shared" si="38"/>
        <v>19.99999999999993</v>
      </c>
      <c r="BM63" s="131">
        <f t="shared" si="38"/>
        <v>19.99999999999993</v>
      </c>
    </row>
    <row r="64" spans="1:65" ht="12.75">
      <c r="A64">
        <f t="shared" si="8"/>
        <v>62</v>
      </c>
      <c r="B64" s="130">
        <v>0.6423611111111108</v>
      </c>
      <c r="C64" s="131">
        <f t="shared" si="33"/>
        <v>-414.99999999999955</v>
      </c>
      <c r="D64" s="131">
        <f t="shared" si="33"/>
        <v>-414.99999999999955</v>
      </c>
      <c r="E64" s="131">
        <f t="shared" si="33"/>
        <v>-414.99999999999955</v>
      </c>
      <c r="F64" s="131">
        <f t="shared" si="33"/>
        <v>-414.99999999999955</v>
      </c>
      <c r="G64" s="131">
        <f t="shared" si="33"/>
        <v>-414.99999999999955</v>
      </c>
      <c r="H64" s="131">
        <f t="shared" si="33"/>
        <v>-414.99999999999955</v>
      </c>
      <c r="I64" s="131">
        <f t="shared" si="33"/>
        <v>-414.99999999999955</v>
      </c>
      <c r="J64" s="131">
        <f t="shared" si="33"/>
        <v>-414.99999999999955</v>
      </c>
      <c r="K64" s="131">
        <f t="shared" si="33"/>
        <v>-414.99999999999955</v>
      </c>
      <c r="L64" s="131">
        <f t="shared" si="33"/>
        <v>-414.99999999999955</v>
      </c>
      <c r="M64" s="131">
        <f t="shared" si="34"/>
        <v>-384.9999999999996</v>
      </c>
      <c r="N64" s="131">
        <f t="shared" si="34"/>
        <v>-384.9999999999996</v>
      </c>
      <c r="O64" s="131">
        <f t="shared" si="34"/>
        <v>-384.9999999999996</v>
      </c>
      <c r="P64" s="131">
        <f t="shared" si="34"/>
        <v>-384.9999999999996</v>
      </c>
      <c r="Q64" s="131">
        <f t="shared" si="34"/>
        <v>-364.9999999999996</v>
      </c>
      <c r="R64" s="131">
        <f t="shared" si="34"/>
        <v>-364.9999999999996</v>
      </c>
      <c r="S64" s="131">
        <f t="shared" si="34"/>
        <v>-364.9999999999996</v>
      </c>
      <c r="T64" s="131">
        <f t="shared" si="34"/>
        <v>-364.9999999999996</v>
      </c>
      <c r="U64" s="131">
        <f t="shared" si="34"/>
        <v>-344.99999999999955</v>
      </c>
      <c r="V64" s="131">
        <f t="shared" si="34"/>
        <v>-309.99999999999955</v>
      </c>
      <c r="W64" s="131">
        <f t="shared" si="35"/>
        <v>-304.99999999999955</v>
      </c>
      <c r="X64" s="131">
        <f t="shared" si="35"/>
        <v>-294.9999999999996</v>
      </c>
      <c r="Y64" s="131">
        <f t="shared" si="35"/>
        <v>-294.9999999999996</v>
      </c>
      <c r="Z64" s="131">
        <f t="shared" si="35"/>
        <v>-294.9999999999996</v>
      </c>
      <c r="AA64" s="131">
        <f t="shared" si="35"/>
        <v>-274.9999999999996</v>
      </c>
      <c r="AB64" s="131">
        <f t="shared" si="35"/>
        <v>-249.9999999999996</v>
      </c>
      <c r="AC64" s="131">
        <f t="shared" si="35"/>
        <v>-249.9999999999996</v>
      </c>
      <c r="AD64" s="131">
        <f t="shared" si="35"/>
        <v>-249.9999999999996</v>
      </c>
      <c r="AE64" s="131">
        <f t="shared" si="35"/>
        <v>-249.9999999999996</v>
      </c>
      <c r="AF64" s="131">
        <f t="shared" si="35"/>
        <v>-229.99999999999957</v>
      </c>
      <c r="AG64" s="131">
        <f t="shared" si="36"/>
        <v>-214.99999999999955</v>
      </c>
      <c r="AH64" s="131">
        <f t="shared" si="36"/>
        <v>-204.9999999999996</v>
      </c>
      <c r="AI64" s="131">
        <f t="shared" si="36"/>
        <v>-194.99999999999963</v>
      </c>
      <c r="AJ64" s="131">
        <f t="shared" si="36"/>
        <v>-184.99999999999966</v>
      </c>
      <c r="AK64" s="131">
        <f t="shared" si="36"/>
        <v>-184.99999999999966</v>
      </c>
      <c r="AL64" s="131">
        <f t="shared" si="36"/>
        <v>-184.99999999999966</v>
      </c>
      <c r="AM64" s="131">
        <f t="shared" si="36"/>
        <v>-174.9999999999997</v>
      </c>
      <c r="AN64" s="131">
        <f t="shared" si="36"/>
        <v>-174.9999999999997</v>
      </c>
      <c r="AO64" s="131">
        <f t="shared" si="36"/>
        <v>-174.9999999999997</v>
      </c>
      <c r="AP64" s="131">
        <f t="shared" si="36"/>
        <v>-174.9999999999997</v>
      </c>
      <c r="AQ64" s="131">
        <f t="shared" si="37"/>
        <v>-174.9999999999997</v>
      </c>
      <c r="AR64" s="131">
        <f t="shared" si="37"/>
        <v>-174.9999999999997</v>
      </c>
      <c r="AS64" s="131">
        <f t="shared" si="37"/>
        <v>-174.9999999999997</v>
      </c>
      <c r="AT64" s="131">
        <f t="shared" si="37"/>
        <v>-174.9999999999997</v>
      </c>
      <c r="AU64" s="131">
        <f t="shared" si="37"/>
        <v>-174.9999999999997</v>
      </c>
      <c r="AV64" s="131">
        <f t="shared" si="37"/>
        <v>-174.9999999999997</v>
      </c>
      <c r="AW64" s="131">
        <f t="shared" si="37"/>
        <v>-129.9999999999997</v>
      </c>
      <c r="AX64" s="131">
        <f t="shared" si="37"/>
        <v>-129.9999999999997</v>
      </c>
      <c r="AY64" s="131">
        <f t="shared" si="37"/>
        <v>-109.99999999999977</v>
      </c>
      <c r="AZ64" s="131">
        <f t="shared" si="37"/>
        <v>-84.99999999999986</v>
      </c>
      <c r="BA64" s="131">
        <f t="shared" si="38"/>
        <v>-44.999999999999844</v>
      </c>
      <c r="BB64" s="131">
        <f t="shared" si="38"/>
        <v>-39.99999999999986</v>
      </c>
      <c r="BC64" s="131">
        <f t="shared" si="38"/>
        <v>-39.99999999999986</v>
      </c>
      <c r="BD64" s="131">
        <f t="shared" si="38"/>
        <v>-39.99999999999986</v>
      </c>
      <c r="BE64" s="131">
        <f t="shared" si="38"/>
        <v>-39.99999999999986</v>
      </c>
      <c r="BF64" s="131">
        <f t="shared" si="38"/>
        <v>-19.99999999999993</v>
      </c>
      <c r="BG64" s="131">
        <f t="shared" si="38"/>
        <v>-19.99999999999993</v>
      </c>
      <c r="BH64" s="131">
        <f t="shared" si="38"/>
        <v>-19.99999999999993</v>
      </c>
      <c r="BI64" s="131">
        <f t="shared" si="38"/>
        <v>-19.99999999999993</v>
      </c>
      <c r="BJ64" s="131">
        <f t="shared" si="38"/>
        <v>-19.99999999999993</v>
      </c>
      <c r="BK64" s="131">
        <f t="shared" si="38"/>
        <v>-19.99999999999993</v>
      </c>
      <c r="BL64" s="131">
        <f t="shared" si="38"/>
        <v>0</v>
      </c>
      <c r="BM64" s="131">
        <f t="shared" si="38"/>
        <v>0</v>
      </c>
    </row>
    <row r="65" spans="1:65" ht="12.75">
      <c r="A65">
        <f t="shared" si="8"/>
        <v>63</v>
      </c>
      <c r="B65" s="130">
        <v>0.6423611111111108</v>
      </c>
      <c r="C65" s="131">
        <f t="shared" si="33"/>
        <v>-414.99999999999955</v>
      </c>
      <c r="D65" s="131">
        <f t="shared" si="33"/>
        <v>-414.99999999999955</v>
      </c>
      <c r="E65" s="131">
        <f t="shared" si="33"/>
        <v>-414.99999999999955</v>
      </c>
      <c r="F65" s="131">
        <f t="shared" si="33"/>
        <v>-414.99999999999955</v>
      </c>
      <c r="G65" s="131">
        <f t="shared" si="33"/>
        <v>-414.99999999999955</v>
      </c>
      <c r="H65" s="131">
        <f t="shared" si="33"/>
        <v>-414.99999999999955</v>
      </c>
      <c r="I65" s="131">
        <f t="shared" si="33"/>
        <v>-414.99999999999955</v>
      </c>
      <c r="J65" s="131">
        <f t="shared" si="33"/>
        <v>-414.99999999999955</v>
      </c>
      <c r="K65" s="131">
        <f t="shared" si="33"/>
        <v>-414.99999999999955</v>
      </c>
      <c r="L65" s="131">
        <f t="shared" si="33"/>
        <v>-414.99999999999955</v>
      </c>
      <c r="M65" s="131">
        <f t="shared" si="34"/>
        <v>-384.9999999999996</v>
      </c>
      <c r="N65" s="131">
        <f t="shared" si="34"/>
        <v>-384.9999999999996</v>
      </c>
      <c r="O65" s="131">
        <f t="shared" si="34"/>
        <v>-384.9999999999996</v>
      </c>
      <c r="P65" s="131">
        <f t="shared" si="34"/>
        <v>-384.9999999999996</v>
      </c>
      <c r="Q65" s="131">
        <f t="shared" si="34"/>
        <v>-364.9999999999996</v>
      </c>
      <c r="R65" s="131">
        <f t="shared" si="34"/>
        <v>-364.9999999999996</v>
      </c>
      <c r="S65" s="131">
        <f t="shared" si="34"/>
        <v>-364.9999999999996</v>
      </c>
      <c r="T65" s="131">
        <f t="shared" si="34"/>
        <v>-364.9999999999996</v>
      </c>
      <c r="U65" s="131">
        <f t="shared" si="34"/>
        <v>-344.99999999999955</v>
      </c>
      <c r="V65" s="131">
        <f t="shared" si="34"/>
        <v>-309.99999999999955</v>
      </c>
      <c r="W65" s="131">
        <f t="shared" si="35"/>
        <v>-304.99999999999955</v>
      </c>
      <c r="X65" s="131">
        <f t="shared" si="35"/>
        <v>-294.9999999999996</v>
      </c>
      <c r="Y65" s="131">
        <f t="shared" si="35"/>
        <v>-294.9999999999996</v>
      </c>
      <c r="Z65" s="131">
        <f t="shared" si="35"/>
        <v>-294.9999999999996</v>
      </c>
      <c r="AA65" s="131">
        <f t="shared" si="35"/>
        <v>-274.9999999999996</v>
      </c>
      <c r="AB65" s="131">
        <f t="shared" si="35"/>
        <v>-249.9999999999996</v>
      </c>
      <c r="AC65" s="131">
        <f t="shared" si="35"/>
        <v>-249.9999999999996</v>
      </c>
      <c r="AD65" s="131">
        <f t="shared" si="35"/>
        <v>-249.9999999999996</v>
      </c>
      <c r="AE65" s="131">
        <f t="shared" si="35"/>
        <v>-249.9999999999996</v>
      </c>
      <c r="AF65" s="131">
        <f t="shared" si="35"/>
        <v>-229.99999999999957</v>
      </c>
      <c r="AG65" s="131">
        <f t="shared" si="36"/>
        <v>-214.99999999999955</v>
      </c>
      <c r="AH65" s="131">
        <f t="shared" si="36"/>
        <v>-204.9999999999996</v>
      </c>
      <c r="AI65" s="131">
        <f t="shared" si="36"/>
        <v>-194.99999999999963</v>
      </c>
      <c r="AJ65" s="131">
        <f t="shared" si="36"/>
        <v>-184.99999999999966</v>
      </c>
      <c r="AK65" s="131">
        <f t="shared" si="36"/>
        <v>-184.99999999999966</v>
      </c>
      <c r="AL65" s="131">
        <f t="shared" si="36"/>
        <v>-184.99999999999966</v>
      </c>
      <c r="AM65" s="131">
        <f t="shared" si="36"/>
        <v>-174.9999999999997</v>
      </c>
      <c r="AN65" s="131">
        <f t="shared" si="36"/>
        <v>-174.9999999999997</v>
      </c>
      <c r="AO65" s="131">
        <f t="shared" si="36"/>
        <v>-174.9999999999997</v>
      </c>
      <c r="AP65" s="131">
        <f t="shared" si="36"/>
        <v>-174.9999999999997</v>
      </c>
      <c r="AQ65" s="131">
        <f t="shared" si="37"/>
        <v>-174.9999999999997</v>
      </c>
      <c r="AR65" s="131">
        <f t="shared" si="37"/>
        <v>-174.9999999999997</v>
      </c>
      <c r="AS65" s="131">
        <f t="shared" si="37"/>
        <v>-174.9999999999997</v>
      </c>
      <c r="AT65" s="131">
        <f t="shared" si="37"/>
        <v>-174.9999999999997</v>
      </c>
      <c r="AU65" s="131">
        <f t="shared" si="37"/>
        <v>-174.9999999999997</v>
      </c>
      <c r="AV65" s="131">
        <f t="shared" si="37"/>
        <v>-174.9999999999997</v>
      </c>
      <c r="AW65" s="131">
        <f t="shared" si="37"/>
        <v>-129.9999999999997</v>
      </c>
      <c r="AX65" s="131">
        <f t="shared" si="37"/>
        <v>-129.9999999999997</v>
      </c>
      <c r="AY65" s="131">
        <f t="shared" si="37"/>
        <v>-109.99999999999977</v>
      </c>
      <c r="AZ65" s="131">
        <f t="shared" si="37"/>
        <v>-84.99999999999986</v>
      </c>
      <c r="BA65" s="131">
        <f t="shared" si="38"/>
        <v>-44.999999999999844</v>
      </c>
      <c r="BB65" s="131">
        <f t="shared" si="38"/>
        <v>-39.99999999999986</v>
      </c>
      <c r="BC65" s="131">
        <f t="shared" si="38"/>
        <v>-39.99999999999986</v>
      </c>
      <c r="BD65" s="131">
        <f t="shared" si="38"/>
        <v>-39.99999999999986</v>
      </c>
      <c r="BE65" s="131">
        <f t="shared" si="38"/>
        <v>-39.99999999999986</v>
      </c>
      <c r="BF65" s="131">
        <f t="shared" si="38"/>
        <v>-19.99999999999993</v>
      </c>
      <c r="BG65" s="131">
        <f t="shared" si="38"/>
        <v>-19.99999999999993</v>
      </c>
      <c r="BH65" s="131">
        <f t="shared" si="38"/>
        <v>-19.99999999999993</v>
      </c>
      <c r="BI65" s="131">
        <f t="shared" si="38"/>
        <v>-19.99999999999993</v>
      </c>
      <c r="BJ65" s="131">
        <f t="shared" si="38"/>
        <v>-19.99999999999993</v>
      </c>
      <c r="BK65" s="131">
        <f t="shared" si="38"/>
        <v>-19.99999999999993</v>
      </c>
      <c r="BL65" s="131">
        <f t="shared" si="38"/>
        <v>0</v>
      </c>
      <c r="BM65" s="131">
        <f t="shared" si="38"/>
        <v>0</v>
      </c>
    </row>
    <row r="66" spans="3:65" ht="12.75"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</row>
    <row r="67" ht="12.75">
      <c r="A67" s="97" t="s">
        <v>256</v>
      </c>
    </row>
    <row r="68" spans="1:65" ht="12.75">
      <c r="A68">
        <v>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29.99999999999997</v>
      </c>
      <c r="N68">
        <v>0</v>
      </c>
      <c r="O68">
        <v>29.99999999999997</v>
      </c>
      <c r="P68">
        <v>29.99999999999997</v>
      </c>
      <c r="Q68">
        <v>49.999999999999986</v>
      </c>
      <c r="R68">
        <v>49.999999999999986</v>
      </c>
      <c r="S68">
        <v>49.999999999999986</v>
      </c>
      <c r="T68">
        <v>49.999999999999986</v>
      </c>
      <c r="U68">
        <v>69.99999999999999</v>
      </c>
      <c r="V68">
        <v>100.00000000000004</v>
      </c>
      <c r="W68">
        <v>105.00000000000003</v>
      </c>
      <c r="X68">
        <v>110.00000000000001</v>
      </c>
      <c r="Y68">
        <v>110.00000000000001</v>
      </c>
      <c r="Z68">
        <v>110.00000000000001</v>
      </c>
      <c r="AA68">
        <v>130.00000000000003</v>
      </c>
      <c r="AB68">
        <v>150.00000000000003</v>
      </c>
      <c r="AC68">
        <v>150.00000000000003</v>
      </c>
      <c r="AD68">
        <v>150.00000000000003</v>
      </c>
      <c r="AE68">
        <v>150.00000000000003</v>
      </c>
      <c r="AF68">
        <v>160</v>
      </c>
      <c r="AG68">
        <v>175.00000000000003</v>
      </c>
      <c r="AH68">
        <v>175.00000000000003</v>
      </c>
      <c r="AI68">
        <v>195.00000000000003</v>
      </c>
      <c r="AJ68">
        <v>205</v>
      </c>
      <c r="AK68">
        <v>205</v>
      </c>
      <c r="AL68">
        <v>205</v>
      </c>
      <c r="AM68">
        <v>214.99999999999994</v>
      </c>
      <c r="AN68">
        <v>214.99999999999994</v>
      </c>
      <c r="AO68">
        <v>214.99999999999994</v>
      </c>
      <c r="AP68">
        <v>214.99999999999994</v>
      </c>
      <c r="AQ68">
        <v>214.99999999999994</v>
      </c>
      <c r="AR68">
        <v>214.99999999999994</v>
      </c>
      <c r="AS68">
        <v>214.99999999999994</v>
      </c>
      <c r="AT68">
        <v>259.99999999999994</v>
      </c>
      <c r="AU68">
        <v>259.99999999999994</v>
      </c>
      <c r="AV68">
        <v>259.99999999999994</v>
      </c>
      <c r="AW68">
        <v>289.99999999999983</v>
      </c>
      <c r="AX68">
        <v>304.9999999999998</v>
      </c>
      <c r="AY68">
        <v>319.9999999999997</v>
      </c>
      <c r="AZ68">
        <v>349.99999999999966</v>
      </c>
      <c r="BA68">
        <v>364.9999999999996</v>
      </c>
      <c r="BB68">
        <v>369.99999999999955</v>
      </c>
      <c r="BC68">
        <v>369.99999999999955</v>
      </c>
      <c r="BD68">
        <v>369.99999999999955</v>
      </c>
      <c r="BE68">
        <v>369.99999999999955</v>
      </c>
      <c r="BF68">
        <v>369.99999999999955</v>
      </c>
      <c r="BG68">
        <v>369.99999999999955</v>
      </c>
      <c r="BH68">
        <v>369.99999999999955</v>
      </c>
      <c r="BI68">
        <v>369.99999999999955</v>
      </c>
      <c r="BJ68">
        <v>369.99999999999955</v>
      </c>
      <c r="BK68">
        <v>369.99999999999955</v>
      </c>
      <c r="BL68">
        <v>389.9999999999995</v>
      </c>
      <c r="BM68">
        <v>389.9999999999995</v>
      </c>
    </row>
    <row r="69" spans="1:65" ht="12.75">
      <c r="A69">
        <v>2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29.99999999999997</v>
      </c>
      <c r="N69">
        <v>0</v>
      </c>
      <c r="O69">
        <v>29.99999999999997</v>
      </c>
      <c r="P69">
        <v>29.99999999999997</v>
      </c>
      <c r="Q69">
        <v>49.999999999999986</v>
      </c>
      <c r="R69">
        <v>49.999999999999986</v>
      </c>
      <c r="S69">
        <v>49.999999999999986</v>
      </c>
      <c r="T69">
        <v>49.999999999999986</v>
      </c>
      <c r="U69">
        <v>69.99999999999999</v>
      </c>
      <c r="V69">
        <v>100.00000000000004</v>
      </c>
      <c r="W69">
        <v>105.00000000000003</v>
      </c>
      <c r="X69">
        <v>110.00000000000001</v>
      </c>
      <c r="Y69">
        <v>110.00000000000001</v>
      </c>
      <c r="Z69">
        <v>110.00000000000001</v>
      </c>
      <c r="AA69">
        <v>130.00000000000003</v>
      </c>
      <c r="AB69">
        <v>150.00000000000003</v>
      </c>
      <c r="AC69">
        <v>150.00000000000003</v>
      </c>
      <c r="AD69">
        <v>150.00000000000003</v>
      </c>
      <c r="AE69">
        <v>150.00000000000003</v>
      </c>
      <c r="AF69">
        <v>160</v>
      </c>
      <c r="AG69">
        <v>175.00000000000003</v>
      </c>
      <c r="AH69">
        <v>175.00000000000003</v>
      </c>
      <c r="AI69">
        <v>195.00000000000003</v>
      </c>
      <c r="AJ69">
        <v>205</v>
      </c>
      <c r="AK69">
        <v>205</v>
      </c>
      <c r="AL69">
        <v>205</v>
      </c>
      <c r="AM69">
        <v>214.99999999999994</v>
      </c>
      <c r="AN69">
        <v>214.99999999999994</v>
      </c>
      <c r="AO69">
        <v>214.99999999999994</v>
      </c>
      <c r="AP69">
        <v>214.99999999999994</v>
      </c>
      <c r="AQ69">
        <v>214.99999999999994</v>
      </c>
      <c r="AR69">
        <v>214.99999999999994</v>
      </c>
      <c r="AS69">
        <v>214.99999999999994</v>
      </c>
      <c r="AT69">
        <v>259.99999999999994</v>
      </c>
      <c r="AU69">
        <v>259.99999999999994</v>
      </c>
      <c r="AV69">
        <v>259.99999999999994</v>
      </c>
      <c r="AW69">
        <v>289.99999999999983</v>
      </c>
      <c r="AX69">
        <v>304.9999999999998</v>
      </c>
      <c r="AY69">
        <v>319.9999999999997</v>
      </c>
      <c r="AZ69">
        <v>349.99999999999966</v>
      </c>
      <c r="BA69">
        <v>364.9999999999996</v>
      </c>
      <c r="BB69">
        <v>369.99999999999955</v>
      </c>
      <c r="BC69">
        <v>369.99999999999955</v>
      </c>
      <c r="BD69">
        <v>369.99999999999955</v>
      </c>
      <c r="BE69">
        <v>369.99999999999955</v>
      </c>
      <c r="BF69">
        <v>369.99999999999955</v>
      </c>
      <c r="BG69">
        <v>369.99999999999955</v>
      </c>
      <c r="BH69">
        <v>369.99999999999955</v>
      </c>
      <c r="BI69">
        <v>369.99999999999955</v>
      </c>
      <c r="BJ69">
        <v>369.99999999999955</v>
      </c>
      <c r="BK69">
        <v>369.99999999999955</v>
      </c>
      <c r="BL69">
        <v>389.9999999999995</v>
      </c>
      <c r="BM69">
        <v>389.9999999999995</v>
      </c>
    </row>
    <row r="70" spans="1:65" ht="12.75">
      <c r="A70">
        <v>3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29.99999999999997</v>
      </c>
      <c r="N70">
        <v>0</v>
      </c>
      <c r="O70">
        <v>29.99999999999997</v>
      </c>
      <c r="P70">
        <v>29.99999999999997</v>
      </c>
      <c r="Q70">
        <v>49.999999999999986</v>
      </c>
      <c r="R70">
        <v>49.999999999999986</v>
      </c>
      <c r="S70">
        <v>49.999999999999986</v>
      </c>
      <c r="T70">
        <v>49.999999999999986</v>
      </c>
      <c r="U70">
        <v>69.99999999999999</v>
      </c>
      <c r="V70">
        <v>100.00000000000004</v>
      </c>
      <c r="W70">
        <v>105.00000000000003</v>
      </c>
      <c r="X70">
        <v>110.00000000000001</v>
      </c>
      <c r="Y70">
        <v>110.00000000000001</v>
      </c>
      <c r="Z70">
        <v>110.00000000000001</v>
      </c>
      <c r="AA70">
        <v>130.00000000000003</v>
      </c>
      <c r="AB70">
        <v>150.00000000000003</v>
      </c>
      <c r="AC70">
        <v>150.00000000000003</v>
      </c>
      <c r="AD70">
        <v>150.00000000000003</v>
      </c>
      <c r="AE70">
        <v>150.00000000000003</v>
      </c>
      <c r="AF70">
        <v>160</v>
      </c>
      <c r="AG70">
        <v>175.00000000000003</v>
      </c>
      <c r="AH70">
        <v>175.00000000000003</v>
      </c>
      <c r="AI70">
        <v>195.00000000000003</v>
      </c>
      <c r="AJ70">
        <v>205</v>
      </c>
      <c r="AK70">
        <v>205</v>
      </c>
      <c r="AL70">
        <v>205</v>
      </c>
      <c r="AM70">
        <v>214.99999999999994</v>
      </c>
      <c r="AN70">
        <v>214.99999999999994</v>
      </c>
      <c r="AO70">
        <v>214.99999999999994</v>
      </c>
      <c r="AP70">
        <v>214.99999999999994</v>
      </c>
      <c r="AQ70">
        <v>214.99999999999994</v>
      </c>
      <c r="AR70">
        <v>214.99999999999994</v>
      </c>
      <c r="AS70">
        <v>214.99999999999994</v>
      </c>
      <c r="AT70">
        <v>259.99999999999994</v>
      </c>
      <c r="AU70">
        <v>259.99999999999994</v>
      </c>
      <c r="AV70">
        <v>259.99999999999994</v>
      </c>
      <c r="AW70">
        <v>289.99999999999983</v>
      </c>
      <c r="AX70">
        <v>304.9999999999998</v>
      </c>
      <c r="AY70">
        <v>319.9999999999997</v>
      </c>
      <c r="AZ70">
        <v>349.99999999999966</v>
      </c>
      <c r="BA70">
        <v>364.9999999999996</v>
      </c>
      <c r="BB70">
        <v>369.99999999999955</v>
      </c>
      <c r="BC70">
        <v>369.99999999999955</v>
      </c>
      <c r="BD70">
        <v>369.99999999999955</v>
      </c>
      <c r="BE70">
        <v>369.99999999999955</v>
      </c>
      <c r="BF70">
        <v>369.99999999999955</v>
      </c>
      <c r="BG70">
        <v>369.99999999999955</v>
      </c>
      <c r="BH70">
        <v>369.99999999999955</v>
      </c>
      <c r="BI70">
        <v>369.99999999999955</v>
      </c>
      <c r="BJ70">
        <v>369.99999999999955</v>
      </c>
      <c r="BK70">
        <v>369.99999999999955</v>
      </c>
      <c r="BL70">
        <v>389.9999999999995</v>
      </c>
      <c r="BM70">
        <v>389.9999999999995</v>
      </c>
    </row>
    <row r="71" spans="1:65" ht="12.75">
      <c r="A71">
        <v>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29.99999999999997</v>
      </c>
      <c r="N71">
        <v>0</v>
      </c>
      <c r="O71">
        <v>29.99999999999997</v>
      </c>
      <c r="P71">
        <v>29.99999999999997</v>
      </c>
      <c r="Q71">
        <v>49.999999999999986</v>
      </c>
      <c r="R71">
        <v>49.999999999999986</v>
      </c>
      <c r="S71">
        <v>49.999999999999986</v>
      </c>
      <c r="T71">
        <v>49.999999999999986</v>
      </c>
      <c r="U71">
        <v>69.99999999999999</v>
      </c>
      <c r="V71">
        <v>100.00000000000004</v>
      </c>
      <c r="W71">
        <v>105.00000000000003</v>
      </c>
      <c r="X71">
        <v>110.00000000000001</v>
      </c>
      <c r="Y71">
        <v>110.00000000000001</v>
      </c>
      <c r="Z71">
        <v>110.00000000000001</v>
      </c>
      <c r="AA71">
        <v>130.00000000000003</v>
      </c>
      <c r="AB71">
        <v>150.00000000000003</v>
      </c>
      <c r="AC71">
        <v>150.00000000000003</v>
      </c>
      <c r="AD71">
        <v>150.00000000000003</v>
      </c>
      <c r="AE71">
        <v>150.00000000000003</v>
      </c>
      <c r="AF71">
        <v>160</v>
      </c>
      <c r="AG71">
        <v>175.00000000000003</v>
      </c>
      <c r="AH71">
        <v>175.00000000000003</v>
      </c>
      <c r="AI71">
        <v>195.00000000000003</v>
      </c>
      <c r="AJ71">
        <v>205</v>
      </c>
      <c r="AK71">
        <v>205</v>
      </c>
      <c r="AL71">
        <v>205</v>
      </c>
      <c r="AM71">
        <v>214.99999999999994</v>
      </c>
      <c r="AN71">
        <v>214.99999999999994</v>
      </c>
      <c r="AO71">
        <v>214.99999999999994</v>
      </c>
      <c r="AP71">
        <v>214.99999999999994</v>
      </c>
      <c r="AQ71">
        <v>214.99999999999994</v>
      </c>
      <c r="AR71">
        <v>214.99999999999994</v>
      </c>
      <c r="AS71">
        <v>214.99999999999994</v>
      </c>
      <c r="AT71">
        <v>259.99999999999994</v>
      </c>
      <c r="AU71">
        <v>259.99999999999994</v>
      </c>
      <c r="AV71">
        <v>259.99999999999994</v>
      </c>
      <c r="AW71">
        <v>289.99999999999983</v>
      </c>
      <c r="AX71">
        <v>304.9999999999998</v>
      </c>
      <c r="AY71">
        <v>319.9999999999997</v>
      </c>
      <c r="AZ71">
        <v>349.99999999999966</v>
      </c>
      <c r="BA71">
        <v>364.9999999999996</v>
      </c>
      <c r="BB71">
        <v>369.99999999999955</v>
      </c>
      <c r="BC71">
        <v>369.99999999999955</v>
      </c>
      <c r="BD71">
        <v>369.99999999999955</v>
      </c>
      <c r="BE71">
        <v>369.99999999999955</v>
      </c>
      <c r="BF71">
        <v>369.99999999999955</v>
      </c>
      <c r="BG71">
        <v>369.99999999999955</v>
      </c>
      <c r="BH71">
        <v>369.99999999999955</v>
      </c>
      <c r="BI71">
        <v>369.99999999999955</v>
      </c>
      <c r="BJ71">
        <v>369.99999999999955</v>
      </c>
      <c r="BK71">
        <v>369.99999999999955</v>
      </c>
      <c r="BL71">
        <v>389.9999999999995</v>
      </c>
      <c r="BM71">
        <v>389.9999999999995</v>
      </c>
    </row>
    <row r="72" spans="1:65" ht="12.75">
      <c r="A72">
        <v>5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29.99999999999997</v>
      </c>
      <c r="N72">
        <v>0</v>
      </c>
      <c r="O72">
        <v>29.99999999999997</v>
      </c>
      <c r="P72">
        <v>29.99999999999997</v>
      </c>
      <c r="Q72">
        <v>49.999999999999986</v>
      </c>
      <c r="R72">
        <v>49.999999999999986</v>
      </c>
      <c r="S72">
        <v>49.999999999999986</v>
      </c>
      <c r="T72">
        <v>49.999999999999986</v>
      </c>
      <c r="U72">
        <v>69.99999999999999</v>
      </c>
      <c r="V72">
        <v>100.00000000000004</v>
      </c>
      <c r="W72">
        <v>105.00000000000003</v>
      </c>
      <c r="X72">
        <v>110.00000000000001</v>
      </c>
      <c r="Y72">
        <v>110.00000000000001</v>
      </c>
      <c r="Z72">
        <v>110.00000000000001</v>
      </c>
      <c r="AA72">
        <v>130.00000000000003</v>
      </c>
      <c r="AB72">
        <v>150.00000000000003</v>
      </c>
      <c r="AC72">
        <v>150.00000000000003</v>
      </c>
      <c r="AD72">
        <v>150.00000000000003</v>
      </c>
      <c r="AE72">
        <v>150.00000000000003</v>
      </c>
      <c r="AF72">
        <v>160</v>
      </c>
      <c r="AG72">
        <v>175.00000000000003</v>
      </c>
      <c r="AH72">
        <v>175.00000000000003</v>
      </c>
      <c r="AI72">
        <v>195.00000000000003</v>
      </c>
      <c r="AJ72">
        <v>205</v>
      </c>
      <c r="AK72">
        <v>205</v>
      </c>
      <c r="AL72">
        <v>205</v>
      </c>
      <c r="AM72">
        <v>214.99999999999994</v>
      </c>
      <c r="AN72">
        <v>214.99999999999994</v>
      </c>
      <c r="AO72">
        <v>214.99999999999994</v>
      </c>
      <c r="AP72">
        <v>214.99999999999994</v>
      </c>
      <c r="AQ72">
        <v>214.99999999999994</v>
      </c>
      <c r="AR72">
        <v>214.99999999999994</v>
      </c>
      <c r="AS72">
        <v>214.99999999999994</v>
      </c>
      <c r="AT72">
        <v>259.99999999999994</v>
      </c>
      <c r="AU72">
        <v>259.99999999999994</v>
      </c>
      <c r="AV72">
        <v>259.99999999999994</v>
      </c>
      <c r="AW72">
        <v>289.99999999999983</v>
      </c>
      <c r="AX72">
        <v>304.9999999999998</v>
      </c>
      <c r="AY72">
        <v>319.9999999999997</v>
      </c>
      <c r="AZ72">
        <v>349.99999999999966</v>
      </c>
      <c r="BA72">
        <v>364.9999999999996</v>
      </c>
      <c r="BB72">
        <v>369.99999999999955</v>
      </c>
      <c r="BC72">
        <v>369.99999999999955</v>
      </c>
      <c r="BD72">
        <v>369.99999999999955</v>
      </c>
      <c r="BE72">
        <v>369.99999999999955</v>
      </c>
      <c r="BF72">
        <v>369.99999999999955</v>
      </c>
      <c r="BG72">
        <v>369.99999999999955</v>
      </c>
      <c r="BH72">
        <v>369.99999999999955</v>
      </c>
      <c r="BI72">
        <v>369.99999999999955</v>
      </c>
      <c r="BJ72">
        <v>369.99999999999955</v>
      </c>
      <c r="BK72">
        <v>369.99999999999955</v>
      </c>
      <c r="BL72">
        <v>389.9999999999995</v>
      </c>
      <c r="BM72">
        <v>389.9999999999995</v>
      </c>
    </row>
    <row r="73" spans="1:65" ht="12.75">
      <c r="A73">
        <v>6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29.99999999999997</v>
      </c>
      <c r="N73">
        <v>0</v>
      </c>
      <c r="O73">
        <v>29.99999999999997</v>
      </c>
      <c r="P73">
        <v>29.99999999999997</v>
      </c>
      <c r="Q73">
        <v>49.999999999999986</v>
      </c>
      <c r="R73">
        <v>49.999999999999986</v>
      </c>
      <c r="S73">
        <v>49.999999999999986</v>
      </c>
      <c r="T73">
        <v>49.999999999999986</v>
      </c>
      <c r="U73">
        <v>69.99999999999999</v>
      </c>
      <c r="V73">
        <v>100.00000000000004</v>
      </c>
      <c r="W73">
        <v>105.00000000000003</v>
      </c>
      <c r="X73">
        <v>110.00000000000001</v>
      </c>
      <c r="Y73">
        <v>110.00000000000001</v>
      </c>
      <c r="Z73">
        <v>110.00000000000001</v>
      </c>
      <c r="AA73">
        <v>130.00000000000003</v>
      </c>
      <c r="AB73">
        <v>150.00000000000003</v>
      </c>
      <c r="AC73">
        <v>150.00000000000003</v>
      </c>
      <c r="AD73">
        <v>150.00000000000003</v>
      </c>
      <c r="AE73">
        <v>150.00000000000003</v>
      </c>
      <c r="AF73">
        <v>160</v>
      </c>
      <c r="AG73">
        <v>175.00000000000003</v>
      </c>
      <c r="AH73">
        <v>175.00000000000003</v>
      </c>
      <c r="AI73">
        <v>195.00000000000003</v>
      </c>
      <c r="AJ73">
        <v>205</v>
      </c>
      <c r="AK73">
        <v>205</v>
      </c>
      <c r="AL73">
        <v>205</v>
      </c>
      <c r="AM73">
        <v>214.99999999999994</v>
      </c>
      <c r="AN73">
        <v>214.99999999999994</v>
      </c>
      <c r="AO73">
        <v>214.99999999999994</v>
      </c>
      <c r="AP73">
        <v>214.99999999999994</v>
      </c>
      <c r="AQ73">
        <v>214.99999999999994</v>
      </c>
      <c r="AR73">
        <v>214.99999999999994</v>
      </c>
      <c r="AS73">
        <v>214.99999999999994</v>
      </c>
      <c r="AT73">
        <v>259.99999999999994</v>
      </c>
      <c r="AU73">
        <v>259.99999999999994</v>
      </c>
      <c r="AV73">
        <v>259.99999999999994</v>
      </c>
      <c r="AW73">
        <v>289.99999999999983</v>
      </c>
      <c r="AX73">
        <v>304.9999999999998</v>
      </c>
      <c r="AY73">
        <v>319.9999999999997</v>
      </c>
      <c r="AZ73">
        <v>349.99999999999966</v>
      </c>
      <c r="BA73">
        <v>364.9999999999996</v>
      </c>
      <c r="BB73">
        <v>369.99999999999955</v>
      </c>
      <c r="BC73">
        <v>369.99999999999955</v>
      </c>
      <c r="BD73">
        <v>369.99999999999955</v>
      </c>
      <c r="BE73">
        <v>369.99999999999955</v>
      </c>
      <c r="BF73">
        <v>369.99999999999955</v>
      </c>
      <c r="BG73">
        <v>369.99999999999955</v>
      </c>
      <c r="BH73">
        <v>369.99999999999955</v>
      </c>
      <c r="BI73">
        <v>369.99999999999955</v>
      </c>
      <c r="BJ73">
        <v>369.99999999999955</v>
      </c>
      <c r="BK73">
        <v>369.99999999999955</v>
      </c>
      <c r="BL73">
        <v>389.9999999999995</v>
      </c>
      <c r="BM73">
        <v>389.9999999999995</v>
      </c>
    </row>
    <row r="74" spans="1:65" ht="12.75">
      <c r="A74">
        <v>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29.99999999999997</v>
      </c>
      <c r="N74">
        <v>0</v>
      </c>
      <c r="O74">
        <v>29.99999999999997</v>
      </c>
      <c r="P74">
        <v>29.99999999999997</v>
      </c>
      <c r="Q74">
        <v>49.999999999999986</v>
      </c>
      <c r="R74">
        <v>49.999999999999986</v>
      </c>
      <c r="S74">
        <v>49.999999999999986</v>
      </c>
      <c r="T74">
        <v>49.999999999999986</v>
      </c>
      <c r="U74">
        <v>69.99999999999999</v>
      </c>
      <c r="V74">
        <v>100.00000000000004</v>
      </c>
      <c r="W74">
        <v>105.00000000000003</v>
      </c>
      <c r="X74">
        <v>110.00000000000001</v>
      </c>
      <c r="Y74">
        <v>110.00000000000001</v>
      </c>
      <c r="Z74">
        <v>110.00000000000001</v>
      </c>
      <c r="AA74">
        <v>130.00000000000003</v>
      </c>
      <c r="AB74">
        <v>150.00000000000003</v>
      </c>
      <c r="AC74">
        <v>150.00000000000003</v>
      </c>
      <c r="AD74">
        <v>150.00000000000003</v>
      </c>
      <c r="AE74">
        <v>150.00000000000003</v>
      </c>
      <c r="AF74">
        <v>160</v>
      </c>
      <c r="AG74">
        <v>175.00000000000003</v>
      </c>
      <c r="AH74">
        <v>175.00000000000003</v>
      </c>
      <c r="AI74">
        <v>195.00000000000003</v>
      </c>
      <c r="AJ74">
        <v>205</v>
      </c>
      <c r="AK74">
        <v>205</v>
      </c>
      <c r="AL74">
        <v>205</v>
      </c>
      <c r="AM74">
        <v>214.99999999999994</v>
      </c>
      <c r="AN74">
        <v>214.99999999999994</v>
      </c>
      <c r="AO74">
        <v>214.99999999999994</v>
      </c>
      <c r="AP74">
        <v>214.99999999999994</v>
      </c>
      <c r="AQ74">
        <v>214.99999999999994</v>
      </c>
      <c r="AR74">
        <v>214.99999999999994</v>
      </c>
      <c r="AS74">
        <v>214.99999999999994</v>
      </c>
      <c r="AT74">
        <v>259.99999999999994</v>
      </c>
      <c r="AU74">
        <v>259.99999999999994</v>
      </c>
      <c r="AV74">
        <v>259.99999999999994</v>
      </c>
      <c r="AW74">
        <v>289.99999999999983</v>
      </c>
      <c r="AX74">
        <v>304.9999999999998</v>
      </c>
      <c r="AY74">
        <v>319.9999999999997</v>
      </c>
      <c r="AZ74">
        <v>349.99999999999966</v>
      </c>
      <c r="BA74">
        <v>364.9999999999996</v>
      </c>
      <c r="BB74">
        <v>369.99999999999955</v>
      </c>
      <c r="BC74">
        <v>369.99999999999955</v>
      </c>
      <c r="BD74">
        <v>369.99999999999955</v>
      </c>
      <c r="BE74">
        <v>369.99999999999955</v>
      </c>
      <c r="BF74">
        <v>369.99999999999955</v>
      </c>
      <c r="BG74">
        <v>369.99999999999955</v>
      </c>
      <c r="BH74">
        <v>369.99999999999955</v>
      </c>
      <c r="BI74">
        <v>369.99999999999955</v>
      </c>
      <c r="BJ74">
        <v>369.99999999999955</v>
      </c>
      <c r="BK74">
        <v>369.99999999999955</v>
      </c>
      <c r="BL74">
        <v>389.9999999999995</v>
      </c>
      <c r="BM74">
        <v>389.9999999999995</v>
      </c>
    </row>
    <row r="75" spans="1:65" ht="12.75">
      <c r="A75">
        <v>8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29.99999999999997</v>
      </c>
      <c r="N75">
        <v>0</v>
      </c>
      <c r="O75">
        <v>29.99999999999997</v>
      </c>
      <c r="P75">
        <v>29.99999999999997</v>
      </c>
      <c r="Q75">
        <v>49.999999999999986</v>
      </c>
      <c r="R75">
        <v>49.999999999999986</v>
      </c>
      <c r="S75">
        <v>49.999999999999986</v>
      </c>
      <c r="T75">
        <v>49.999999999999986</v>
      </c>
      <c r="U75">
        <v>69.99999999999999</v>
      </c>
      <c r="V75">
        <v>100.00000000000004</v>
      </c>
      <c r="W75">
        <v>105.00000000000003</v>
      </c>
      <c r="X75">
        <v>110.00000000000001</v>
      </c>
      <c r="Y75">
        <v>110.00000000000001</v>
      </c>
      <c r="Z75">
        <v>110.00000000000001</v>
      </c>
      <c r="AA75">
        <v>130.00000000000003</v>
      </c>
      <c r="AB75">
        <v>150.00000000000003</v>
      </c>
      <c r="AC75">
        <v>150.00000000000003</v>
      </c>
      <c r="AD75">
        <v>150.00000000000003</v>
      </c>
      <c r="AE75">
        <v>150.00000000000003</v>
      </c>
      <c r="AF75">
        <v>160</v>
      </c>
      <c r="AG75">
        <v>175.00000000000003</v>
      </c>
      <c r="AH75">
        <v>175.00000000000003</v>
      </c>
      <c r="AI75">
        <v>195.00000000000003</v>
      </c>
      <c r="AJ75">
        <v>205</v>
      </c>
      <c r="AK75">
        <v>205</v>
      </c>
      <c r="AL75">
        <v>205</v>
      </c>
      <c r="AM75">
        <v>214.99999999999994</v>
      </c>
      <c r="AN75">
        <v>214.99999999999994</v>
      </c>
      <c r="AO75">
        <v>214.99999999999994</v>
      </c>
      <c r="AP75">
        <v>214.99999999999994</v>
      </c>
      <c r="AQ75">
        <v>214.99999999999994</v>
      </c>
      <c r="AR75">
        <v>214.99999999999994</v>
      </c>
      <c r="AS75">
        <v>214.99999999999994</v>
      </c>
      <c r="AT75">
        <v>259.99999999999994</v>
      </c>
      <c r="AU75">
        <v>259.99999999999994</v>
      </c>
      <c r="AV75">
        <v>259.99999999999994</v>
      </c>
      <c r="AW75">
        <v>289.99999999999983</v>
      </c>
      <c r="AX75">
        <v>304.9999999999998</v>
      </c>
      <c r="AY75">
        <v>319.9999999999997</v>
      </c>
      <c r="AZ75">
        <v>349.99999999999966</v>
      </c>
      <c r="BA75">
        <v>364.9999999999996</v>
      </c>
      <c r="BB75">
        <v>369.99999999999955</v>
      </c>
      <c r="BC75">
        <v>369.99999999999955</v>
      </c>
      <c r="BD75">
        <v>369.99999999999955</v>
      </c>
      <c r="BE75">
        <v>369.99999999999955</v>
      </c>
      <c r="BF75">
        <v>369.99999999999955</v>
      </c>
      <c r="BG75">
        <v>369.99999999999955</v>
      </c>
      <c r="BH75">
        <v>369.99999999999955</v>
      </c>
      <c r="BI75">
        <v>369.99999999999955</v>
      </c>
      <c r="BJ75">
        <v>369.99999999999955</v>
      </c>
      <c r="BK75">
        <v>369.99999999999955</v>
      </c>
      <c r="BL75">
        <v>389.9999999999995</v>
      </c>
      <c r="BM75">
        <v>389.9999999999995</v>
      </c>
    </row>
    <row r="76" spans="1:65" ht="12.75">
      <c r="A76">
        <v>9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29.99999999999997</v>
      </c>
      <c r="N76">
        <v>0</v>
      </c>
      <c r="O76">
        <v>29.99999999999997</v>
      </c>
      <c r="P76">
        <v>29.99999999999997</v>
      </c>
      <c r="Q76">
        <v>49.999999999999986</v>
      </c>
      <c r="R76">
        <v>49.999999999999986</v>
      </c>
      <c r="S76">
        <v>49.999999999999986</v>
      </c>
      <c r="T76">
        <v>49.999999999999986</v>
      </c>
      <c r="U76">
        <v>69.99999999999999</v>
      </c>
      <c r="V76">
        <v>100.00000000000004</v>
      </c>
      <c r="W76">
        <v>105.00000000000003</v>
      </c>
      <c r="X76">
        <v>110.00000000000001</v>
      </c>
      <c r="Y76">
        <v>110.00000000000001</v>
      </c>
      <c r="Z76">
        <v>110.00000000000001</v>
      </c>
      <c r="AA76">
        <v>130.00000000000003</v>
      </c>
      <c r="AB76">
        <v>150.00000000000003</v>
      </c>
      <c r="AC76">
        <v>150.00000000000003</v>
      </c>
      <c r="AD76">
        <v>150.00000000000003</v>
      </c>
      <c r="AE76">
        <v>150.00000000000003</v>
      </c>
      <c r="AF76">
        <v>160</v>
      </c>
      <c r="AG76">
        <v>175.00000000000003</v>
      </c>
      <c r="AH76">
        <v>175.00000000000003</v>
      </c>
      <c r="AI76">
        <v>195.00000000000003</v>
      </c>
      <c r="AJ76">
        <v>205</v>
      </c>
      <c r="AK76">
        <v>205</v>
      </c>
      <c r="AL76">
        <v>205</v>
      </c>
      <c r="AM76">
        <v>214.99999999999994</v>
      </c>
      <c r="AN76">
        <v>214.99999999999994</v>
      </c>
      <c r="AO76">
        <v>214.99999999999994</v>
      </c>
      <c r="AP76">
        <v>214.99999999999994</v>
      </c>
      <c r="AQ76">
        <v>214.99999999999994</v>
      </c>
      <c r="AR76">
        <v>214.99999999999994</v>
      </c>
      <c r="AS76">
        <v>214.99999999999994</v>
      </c>
      <c r="AT76">
        <v>259.99999999999994</v>
      </c>
      <c r="AU76">
        <v>259.99999999999994</v>
      </c>
      <c r="AV76">
        <v>259.99999999999994</v>
      </c>
      <c r="AW76">
        <v>289.99999999999983</v>
      </c>
      <c r="AX76">
        <v>304.9999999999998</v>
      </c>
      <c r="AY76">
        <v>319.9999999999997</v>
      </c>
      <c r="AZ76">
        <v>349.99999999999966</v>
      </c>
      <c r="BA76">
        <v>364.9999999999996</v>
      </c>
      <c r="BB76">
        <v>369.99999999999955</v>
      </c>
      <c r="BC76">
        <v>369.99999999999955</v>
      </c>
      <c r="BD76">
        <v>369.99999999999955</v>
      </c>
      <c r="BE76">
        <v>369.99999999999955</v>
      </c>
      <c r="BF76">
        <v>369.99999999999955</v>
      </c>
      <c r="BG76">
        <v>369.99999999999955</v>
      </c>
      <c r="BH76">
        <v>369.99999999999955</v>
      </c>
      <c r="BI76">
        <v>369.99999999999955</v>
      </c>
      <c r="BJ76">
        <v>369.99999999999955</v>
      </c>
      <c r="BK76">
        <v>369.99999999999955</v>
      </c>
      <c r="BL76">
        <v>389.9999999999995</v>
      </c>
      <c r="BM76">
        <v>389.9999999999995</v>
      </c>
    </row>
    <row r="77" spans="1:65" ht="12.75">
      <c r="A77">
        <v>10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29.99999999999997</v>
      </c>
      <c r="N77">
        <v>0</v>
      </c>
      <c r="O77">
        <v>29.99999999999997</v>
      </c>
      <c r="P77">
        <v>29.99999999999997</v>
      </c>
      <c r="Q77">
        <v>49.999999999999986</v>
      </c>
      <c r="R77">
        <v>49.999999999999986</v>
      </c>
      <c r="S77">
        <v>49.999999999999986</v>
      </c>
      <c r="T77">
        <v>49.999999999999986</v>
      </c>
      <c r="U77">
        <v>69.99999999999999</v>
      </c>
      <c r="V77">
        <v>100.00000000000004</v>
      </c>
      <c r="W77">
        <v>105.00000000000003</v>
      </c>
      <c r="X77">
        <v>110.00000000000001</v>
      </c>
      <c r="Y77">
        <v>110.00000000000001</v>
      </c>
      <c r="Z77">
        <v>110.00000000000001</v>
      </c>
      <c r="AA77">
        <v>130.00000000000003</v>
      </c>
      <c r="AB77">
        <v>150.00000000000003</v>
      </c>
      <c r="AC77">
        <v>150.00000000000003</v>
      </c>
      <c r="AD77">
        <v>150.00000000000003</v>
      </c>
      <c r="AE77">
        <v>150.00000000000003</v>
      </c>
      <c r="AF77">
        <v>160</v>
      </c>
      <c r="AG77">
        <v>175.00000000000003</v>
      </c>
      <c r="AH77">
        <v>175.00000000000003</v>
      </c>
      <c r="AI77">
        <v>195.00000000000003</v>
      </c>
      <c r="AJ77">
        <v>205</v>
      </c>
      <c r="AK77">
        <v>205</v>
      </c>
      <c r="AL77">
        <v>205</v>
      </c>
      <c r="AM77">
        <v>214.99999999999994</v>
      </c>
      <c r="AN77">
        <v>214.99999999999994</v>
      </c>
      <c r="AO77">
        <v>214.99999999999994</v>
      </c>
      <c r="AP77">
        <v>214.99999999999994</v>
      </c>
      <c r="AQ77">
        <v>214.99999999999994</v>
      </c>
      <c r="AR77">
        <v>214.99999999999994</v>
      </c>
      <c r="AS77">
        <v>214.99999999999994</v>
      </c>
      <c r="AT77">
        <v>259.99999999999994</v>
      </c>
      <c r="AU77">
        <v>259.99999999999994</v>
      </c>
      <c r="AV77">
        <v>259.99999999999994</v>
      </c>
      <c r="AW77">
        <v>289.99999999999983</v>
      </c>
      <c r="AX77">
        <v>304.9999999999998</v>
      </c>
      <c r="AY77">
        <v>319.9999999999997</v>
      </c>
      <c r="AZ77">
        <v>349.99999999999966</v>
      </c>
      <c r="BA77">
        <v>364.9999999999996</v>
      </c>
      <c r="BB77">
        <v>369.99999999999955</v>
      </c>
      <c r="BC77">
        <v>369.99999999999955</v>
      </c>
      <c r="BD77">
        <v>369.99999999999955</v>
      </c>
      <c r="BE77">
        <v>369.99999999999955</v>
      </c>
      <c r="BF77">
        <v>369.99999999999955</v>
      </c>
      <c r="BG77">
        <v>369.99999999999955</v>
      </c>
      <c r="BH77">
        <v>369.99999999999955</v>
      </c>
      <c r="BI77">
        <v>369.99999999999955</v>
      </c>
      <c r="BJ77">
        <v>369.99999999999955</v>
      </c>
      <c r="BK77">
        <v>369.99999999999955</v>
      </c>
      <c r="BL77">
        <v>389.9999999999995</v>
      </c>
      <c r="BM77">
        <v>389.9999999999995</v>
      </c>
    </row>
    <row r="78" spans="1:65" ht="12.75">
      <c r="A78">
        <v>11</v>
      </c>
      <c r="C78">
        <v>-29.99999999999997</v>
      </c>
      <c r="D78">
        <v>-29.99999999999997</v>
      </c>
      <c r="E78">
        <v>-29.99999999999997</v>
      </c>
      <c r="F78">
        <v>-29.99999999999997</v>
      </c>
      <c r="G78">
        <v>-29.99999999999997</v>
      </c>
      <c r="H78">
        <v>-29.99999999999997</v>
      </c>
      <c r="I78">
        <v>-29.99999999999997</v>
      </c>
      <c r="J78">
        <v>-29.99999999999997</v>
      </c>
      <c r="K78">
        <v>-29.99999999999997</v>
      </c>
      <c r="L78">
        <v>-29.99999999999997</v>
      </c>
      <c r="M78">
        <v>0</v>
      </c>
      <c r="N78">
        <v>-29.99999999999997</v>
      </c>
      <c r="O78">
        <v>0</v>
      </c>
      <c r="P78">
        <v>0</v>
      </c>
      <c r="Q78">
        <v>20.000000000000007</v>
      </c>
      <c r="R78">
        <v>20.000000000000007</v>
      </c>
      <c r="S78">
        <v>20.000000000000007</v>
      </c>
      <c r="T78">
        <v>20.000000000000007</v>
      </c>
      <c r="U78">
        <v>40.000000000000014</v>
      </c>
      <c r="V78">
        <v>70.00000000000007</v>
      </c>
      <c r="W78">
        <v>75.00000000000006</v>
      </c>
      <c r="X78">
        <v>80.00000000000003</v>
      </c>
      <c r="Y78">
        <v>80.00000000000003</v>
      </c>
      <c r="Z78">
        <v>80.00000000000003</v>
      </c>
      <c r="AA78">
        <v>100.00000000000004</v>
      </c>
      <c r="AB78">
        <v>120.00000000000006</v>
      </c>
      <c r="AC78">
        <v>120.00000000000006</v>
      </c>
      <c r="AD78">
        <v>120.00000000000006</v>
      </c>
      <c r="AE78">
        <v>120.00000000000006</v>
      </c>
      <c r="AF78">
        <v>130.00000000000003</v>
      </c>
      <c r="AG78">
        <v>145.00000000000006</v>
      </c>
      <c r="AH78">
        <v>145.00000000000006</v>
      </c>
      <c r="AI78">
        <v>165.00000000000006</v>
      </c>
      <c r="AJ78">
        <v>175.00000000000003</v>
      </c>
      <c r="AK78">
        <v>175.00000000000003</v>
      </c>
      <c r="AL78">
        <v>175.00000000000003</v>
      </c>
      <c r="AM78">
        <v>184.99999999999997</v>
      </c>
      <c r="AN78">
        <v>184.99999999999997</v>
      </c>
      <c r="AO78">
        <v>184.99999999999997</v>
      </c>
      <c r="AP78">
        <v>184.99999999999997</v>
      </c>
      <c r="AQ78">
        <v>184.99999999999997</v>
      </c>
      <c r="AR78">
        <v>184.99999999999997</v>
      </c>
      <c r="AS78">
        <v>184.99999999999997</v>
      </c>
      <c r="AT78">
        <v>229.99999999999997</v>
      </c>
      <c r="AU78">
        <v>229.99999999999997</v>
      </c>
      <c r="AV78">
        <v>229.99999999999997</v>
      </c>
      <c r="AW78">
        <v>259.9999999999999</v>
      </c>
      <c r="AX78">
        <v>274.99999999999983</v>
      </c>
      <c r="AY78">
        <v>289.9999999999998</v>
      </c>
      <c r="AZ78">
        <v>319.99999999999966</v>
      </c>
      <c r="BA78">
        <v>334.9999999999996</v>
      </c>
      <c r="BB78">
        <v>339.9999999999996</v>
      </c>
      <c r="BC78">
        <v>339.9999999999996</v>
      </c>
      <c r="BD78">
        <v>339.9999999999996</v>
      </c>
      <c r="BE78">
        <v>339.9999999999996</v>
      </c>
      <c r="BF78">
        <v>339.9999999999996</v>
      </c>
      <c r="BG78">
        <v>339.9999999999996</v>
      </c>
      <c r="BH78">
        <v>339.9999999999996</v>
      </c>
      <c r="BI78">
        <v>339.9999999999996</v>
      </c>
      <c r="BJ78">
        <v>339.9999999999996</v>
      </c>
      <c r="BK78">
        <v>339.9999999999996</v>
      </c>
      <c r="BL78">
        <v>359.99999999999955</v>
      </c>
      <c r="BM78">
        <v>359.99999999999955</v>
      </c>
    </row>
    <row r="79" spans="1:65" ht="12.75">
      <c r="A79">
        <v>12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29.99999999999997</v>
      </c>
      <c r="N79">
        <v>0</v>
      </c>
      <c r="O79">
        <v>29.99999999999997</v>
      </c>
      <c r="P79">
        <v>29.99999999999997</v>
      </c>
      <c r="Q79">
        <v>49.999999999999986</v>
      </c>
      <c r="R79">
        <v>49.999999999999986</v>
      </c>
      <c r="S79">
        <v>49.999999999999986</v>
      </c>
      <c r="T79">
        <v>49.999999999999986</v>
      </c>
      <c r="U79">
        <v>69.99999999999999</v>
      </c>
      <c r="V79">
        <v>100.00000000000004</v>
      </c>
      <c r="W79">
        <v>105.00000000000003</v>
      </c>
      <c r="X79">
        <v>110.00000000000001</v>
      </c>
      <c r="Y79">
        <v>110.00000000000001</v>
      </c>
      <c r="Z79">
        <v>110.00000000000001</v>
      </c>
      <c r="AA79">
        <v>130.00000000000003</v>
      </c>
      <c r="AB79">
        <v>150.00000000000003</v>
      </c>
      <c r="AC79">
        <v>150.00000000000003</v>
      </c>
      <c r="AD79">
        <v>150.00000000000003</v>
      </c>
      <c r="AE79">
        <v>150.00000000000003</v>
      </c>
      <c r="AF79">
        <v>160</v>
      </c>
      <c r="AG79">
        <v>175.00000000000003</v>
      </c>
      <c r="AH79">
        <v>175.00000000000003</v>
      </c>
      <c r="AI79">
        <v>195.00000000000003</v>
      </c>
      <c r="AJ79">
        <v>205</v>
      </c>
      <c r="AK79">
        <v>205</v>
      </c>
      <c r="AL79">
        <v>205</v>
      </c>
      <c r="AM79">
        <v>214.99999999999994</v>
      </c>
      <c r="AN79">
        <v>214.99999999999994</v>
      </c>
      <c r="AO79">
        <v>214.99999999999994</v>
      </c>
      <c r="AP79">
        <v>214.99999999999994</v>
      </c>
      <c r="AQ79">
        <v>214.99999999999994</v>
      </c>
      <c r="AR79">
        <v>214.99999999999994</v>
      </c>
      <c r="AS79">
        <v>214.99999999999994</v>
      </c>
      <c r="AT79">
        <v>259.99999999999994</v>
      </c>
      <c r="AU79">
        <v>259.99999999999994</v>
      </c>
      <c r="AV79">
        <v>259.99999999999994</v>
      </c>
      <c r="AW79">
        <v>289.99999999999983</v>
      </c>
      <c r="AX79">
        <v>304.9999999999998</v>
      </c>
      <c r="AY79">
        <v>319.9999999999997</v>
      </c>
      <c r="AZ79">
        <v>349.99999999999966</v>
      </c>
      <c r="BA79">
        <v>364.9999999999996</v>
      </c>
      <c r="BB79">
        <v>369.99999999999955</v>
      </c>
      <c r="BC79">
        <v>369.99999999999955</v>
      </c>
      <c r="BD79">
        <v>369.99999999999955</v>
      </c>
      <c r="BE79">
        <v>369.99999999999955</v>
      </c>
      <c r="BF79">
        <v>369.99999999999955</v>
      </c>
      <c r="BG79">
        <v>369.99999999999955</v>
      </c>
      <c r="BH79">
        <v>369.99999999999955</v>
      </c>
      <c r="BI79">
        <v>369.99999999999955</v>
      </c>
      <c r="BJ79">
        <v>369.99999999999955</v>
      </c>
      <c r="BK79">
        <v>369.99999999999955</v>
      </c>
      <c r="BL79">
        <v>389.9999999999995</v>
      </c>
      <c r="BM79">
        <v>389.9999999999995</v>
      </c>
    </row>
    <row r="80" spans="1:65" ht="12.75">
      <c r="A80">
        <v>13</v>
      </c>
      <c r="C80">
        <v>-29.99999999999997</v>
      </c>
      <c r="D80">
        <v>-29.99999999999997</v>
      </c>
      <c r="E80">
        <v>-29.99999999999997</v>
      </c>
      <c r="F80">
        <v>-29.99999999999997</v>
      </c>
      <c r="G80">
        <v>-29.99999999999997</v>
      </c>
      <c r="H80">
        <v>-29.99999999999997</v>
      </c>
      <c r="I80">
        <v>-29.99999999999997</v>
      </c>
      <c r="J80">
        <v>-29.99999999999997</v>
      </c>
      <c r="K80">
        <v>-29.99999999999997</v>
      </c>
      <c r="L80">
        <v>-29.99999999999997</v>
      </c>
      <c r="M80">
        <v>0</v>
      </c>
      <c r="N80">
        <v>-29.99999999999997</v>
      </c>
      <c r="O80">
        <v>0</v>
      </c>
      <c r="P80">
        <v>0</v>
      </c>
      <c r="Q80">
        <v>20.000000000000007</v>
      </c>
      <c r="R80">
        <v>20.000000000000007</v>
      </c>
      <c r="S80">
        <v>20.000000000000007</v>
      </c>
      <c r="T80">
        <v>20.000000000000007</v>
      </c>
      <c r="U80">
        <v>40.000000000000014</v>
      </c>
      <c r="V80">
        <v>70.00000000000007</v>
      </c>
      <c r="W80">
        <v>75.00000000000006</v>
      </c>
      <c r="X80">
        <v>80.00000000000003</v>
      </c>
      <c r="Y80">
        <v>80.00000000000003</v>
      </c>
      <c r="Z80">
        <v>80.00000000000003</v>
      </c>
      <c r="AA80">
        <v>100.00000000000004</v>
      </c>
      <c r="AB80">
        <v>120.00000000000006</v>
      </c>
      <c r="AC80">
        <v>120.00000000000006</v>
      </c>
      <c r="AD80">
        <v>120.00000000000006</v>
      </c>
      <c r="AE80">
        <v>120.00000000000006</v>
      </c>
      <c r="AF80">
        <v>130.00000000000003</v>
      </c>
      <c r="AG80">
        <v>145.00000000000006</v>
      </c>
      <c r="AH80">
        <v>145.00000000000006</v>
      </c>
      <c r="AI80">
        <v>165.00000000000006</v>
      </c>
      <c r="AJ80">
        <v>175.00000000000003</v>
      </c>
      <c r="AK80">
        <v>175.00000000000003</v>
      </c>
      <c r="AL80">
        <v>175.00000000000003</v>
      </c>
      <c r="AM80">
        <v>184.99999999999997</v>
      </c>
      <c r="AN80">
        <v>184.99999999999997</v>
      </c>
      <c r="AO80">
        <v>184.99999999999997</v>
      </c>
      <c r="AP80">
        <v>184.99999999999997</v>
      </c>
      <c r="AQ80">
        <v>184.99999999999997</v>
      </c>
      <c r="AR80">
        <v>184.99999999999997</v>
      </c>
      <c r="AS80">
        <v>184.99999999999997</v>
      </c>
      <c r="AT80">
        <v>229.99999999999997</v>
      </c>
      <c r="AU80">
        <v>229.99999999999997</v>
      </c>
      <c r="AV80">
        <v>229.99999999999997</v>
      </c>
      <c r="AW80">
        <v>259.9999999999999</v>
      </c>
      <c r="AX80">
        <v>274.99999999999983</v>
      </c>
      <c r="AY80">
        <v>289.9999999999998</v>
      </c>
      <c r="AZ80">
        <v>319.99999999999966</v>
      </c>
      <c r="BA80">
        <v>334.9999999999996</v>
      </c>
      <c r="BB80">
        <v>339.9999999999996</v>
      </c>
      <c r="BC80">
        <v>339.9999999999996</v>
      </c>
      <c r="BD80">
        <v>339.9999999999996</v>
      </c>
      <c r="BE80">
        <v>339.9999999999996</v>
      </c>
      <c r="BF80">
        <v>339.9999999999996</v>
      </c>
      <c r="BG80">
        <v>339.9999999999996</v>
      </c>
      <c r="BH80">
        <v>339.9999999999996</v>
      </c>
      <c r="BI80">
        <v>339.9999999999996</v>
      </c>
      <c r="BJ80">
        <v>339.9999999999996</v>
      </c>
      <c r="BK80">
        <v>339.9999999999996</v>
      </c>
      <c r="BL80">
        <v>359.99999999999955</v>
      </c>
      <c r="BM80">
        <v>359.99999999999955</v>
      </c>
    </row>
    <row r="81" spans="1:65" ht="12.75">
      <c r="A81">
        <v>14</v>
      </c>
      <c r="C81">
        <v>-29.99999999999997</v>
      </c>
      <c r="D81">
        <v>-29.99999999999997</v>
      </c>
      <c r="E81">
        <v>-29.99999999999997</v>
      </c>
      <c r="F81">
        <v>-29.99999999999997</v>
      </c>
      <c r="G81">
        <v>-29.99999999999997</v>
      </c>
      <c r="H81">
        <v>-29.99999999999997</v>
      </c>
      <c r="I81">
        <v>-29.99999999999997</v>
      </c>
      <c r="J81">
        <v>-29.99999999999997</v>
      </c>
      <c r="K81">
        <v>-29.99999999999997</v>
      </c>
      <c r="L81">
        <v>-29.99999999999997</v>
      </c>
      <c r="M81">
        <v>0</v>
      </c>
      <c r="N81">
        <v>-29.99999999999997</v>
      </c>
      <c r="O81">
        <v>0</v>
      </c>
      <c r="P81">
        <v>0</v>
      </c>
      <c r="Q81">
        <v>20.000000000000007</v>
      </c>
      <c r="R81">
        <v>20.000000000000007</v>
      </c>
      <c r="S81">
        <v>20.000000000000007</v>
      </c>
      <c r="T81">
        <v>20.000000000000007</v>
      </c>
      <c r="U81">
        <v>40.000000000000014</v>
      </c>
      <c r="V81">
        <v>70.00000000000007</v>
      </c>
      <c r="W81">
        <v>75.00000000000006</v>
      </c>
      <c r="X81">
        <v>80.00000000000003</v>
      </c>
      <c r="Y81">
        <v>80.00000000000003</v>
      </c>
      <c r="Z81">
        <v>80.00000000000003</v>
      </c>
      <c r="AA81">
        <v>100.00000000000004</v>
      </c>
      <c r="AB81">
        <v>120.00000000000006</v>
      </c>
      <c r="AC81">
        <v>120.00000000000006</v>
      </c>
      <c r="AD81">
        <v>120.00000000000006</v>
      </c>
      <c r="AE81">
        <v>120.00000000000006</v>
      </c>
      <c r="AF81">
        <v>130.00000000000003</v>
      </c>
      <c r="AG81">
        <v>145.00000000000006</v>
      </c>
      <c r="AH81">
        <v>145.00000000000006</v>
      </c>
      <c r="AI81">
        <v>165.00000000000006</v>
      </c>
      <c r="AJ81">
        <v>175.00000000000003</v>
      </c>
      <c r="AK81">
        <v>175.00000000000003</v>
      </c>
      <c r="AL81">
        <v>175.00000000000003</v>
      </c>
      <c r="AM81">
        <v>184.99999999999997</v>
      </c>
      <c r="AN81">
        <v>184.99999999999997</v>
      </c>
      <c r="AO81">
        <v>184.99999999999997</v>
      </c>
      <c r="AP81">
        <v>184.99999999999997</v>
      </c>
      <c r="AQ81">
        <v>184.99999999999997</v>
      </c>
      <c r="AR81">
        <v>184.99999999999997</v>
      </c>
      <c r="AS81">
        <v>184.99999999999997</v>
      </c>
      <c r="AT81">
        <v>229.99999999999997</v>
      </c>
      <c r="AU81">
        <v>229.99999999999997</v>
      </c>
      <c r="AV81">
        <v>229.99999999999997</v>
      </c>
      <c r="AW81">
        <v>259.9999999999999</v>
      </c>
      <c r="AX81">
        <v>274.99999999999983</v>
      </c>
      <c r="AY81">
        <v>289.9999999999998</v>
      </c>
      <c r="AZ81">
        <v>319.99999999999966</v>
      </c>
      <c r="BA81">
        <v>334.9999999999996</v>
      </c>
      <c r="BB81">
        <v>339.9999999999996</v>
      </c>
      <c r="BC81">
        <v>339.9999999999996</v>
      </c>
      <c r="BD81">
        <v>339.9999999999996</v>
      </c>
      <c r="BE81">
        <v>339.9999999999996</v>
      </c>
      <c r="BF81">
        <v>339.9999999999996</v>
      </c>
      <c r="BG81">
        <v>339.9999999999996</v>
      </c>
      <c r="BH81">
        <v>339.9999999999996</v>
      </c>
      <c r="BI81">
        <v>339.9999999999996</v>
      </c>
      <c r="BJ81">
        <v>339.9999999999996</v>
      </c>
      <c r="BK81">
        <v>339.9999999999996</v>
      </c>
      <c r="BL81">
        <v>359.99999999999955</v>
      </c>
      <c r="BM81">
        <v>359.99999999999955</v>
      </c>
    </row>
    <row r="82" spans="1:65" ht="12.75">
      <c r="A82">
        <v>15</v>
      </c>
      <c r="C82">
        <v>-49.999999999999986</v>
      </c>
      <c r="D82">
        <v>-49.999999999999986</v>
      </c>
      <c r="E82">
        <v>-49.999999999999986</v>
      </c>
      <c r="F82">
        <v>-49.999999999999986</v>
      </c>
      <c r="G82">
        <v>-49.999999999999986</v>
      </c>
      <c r="H82">
        <v>-49.999999999999986</v>
      </c>
      <c r="I82">
        <v>-49.999999999999986</v>
      </c>
      <c r="J82">
        <v>-49.999999999999986</v>
      </c>
      <c r="K82">
        <v>-49.999999999999986</v>
      </c>
      <c r="L82">
        <v>-49.999999999999986</v>
      </c>
      <c r="M82">
        <v>-20.000000000000007</v>
      </c>
      <c r="N82">
        <v>-49.999999999999986</v>
      </c>
      <c r="O82">
        <v>-20.000000000000007</v>
      </c>
      <c r="P82">
        <v>-20.000000000000007</v>
      </c>
      <c r="Q82">
        <v>0</v>
      </c>
      <c r="R82">
        <v>0</v>
      </c>
      <c r="S82">
        <v>0</v>
      </c>
      <c r="T82">
        <v>0</v>
      </c>
      <c r="U82">
        <v>20.000000000000007</v>
      </c>
      <c r="V82">
        <v>50.000000000000064</v>
      </c>
      <c r="W82">
        <v>55.00000000000004</v>
      </c>
      <c r="X82">
        <v>60.00000000000003</v>
      </c>
      <c r="Y82">
        <v>60.00000000000003</v>
      </c>
      <c r="Z82">
        <v>60.00000000000003</v>
      </c>
      <c r="AA82">
        <v>80.00000000000003</v>
      </c>
      <c r="AB82">
        <v>100.00000000000004</v>
      </c>
      <c r="AC82">
        <v>100.00000000000004</v>
      </c>
      <c r="AD82">
        <v>100.00000000000004</v>
      </c>
      <c r="AE82">
        <v>100.00000000000004</v>
      </c>
      <c r="AF82">
        <v>110.00000000000001</v>
      </c>
      <c r="AG82">
        <v>125.00000000000003</v>
      </c>
      <c r="AH82">
        <v>125.00000000000003</v>
      </c>
      <c r="AI82">
        <v>145.00000000000006</v>
      </c>
      <c r="AJ82">
        <v>155</v>
      </c>
      <c r="AK82">
        <v>155</v>
      </c>
      <c r="AL82">
        <v>155</v>
      </c>
      <c r="AM82">
        <v>164.99999999999997</v>
      </c>
      <c r="AN82">
        <v>164.99999999999997</v>
      </c>
      <c r="AO82">
        <v>164.99999999999997</v>
      </c>
      <c r="AP82">
        <v>164.99999999999997</v>
      </c>
      <c r="AQ82">
        <v>164.99999999999997</v>
      </c>
      <c r="AR82">
        <v>164.99999999999997</v>
      </c>
      <c r="AS82">
        <v>164.99999999999997</v>
      </c>
      <c r="AT82">
        <v>209.99999999999997</v>
      </c>
      <c r="AU82">
        <v>209.99999999999997</v>
      </c>
      <c r="AV82">
        <v>209.99999999999997</v>
      </c>
      <c r="AW82">
        <v>239.99999999999986</v>
      </c>
      <c r="AX82">
        <v>254.9999999999998</v>
      </c>
      <c r="AY82">
        <v>269.9999999999998</v>
      </c>
      <c r="AZ82">
        <v>299.99999999999966</v>
      </c>
      <c r="BA82">
        <v>314.9999999999996</v>
      </c>
      <c r="BB82">
        <v>319.9999999999996</v>
      </c>
      <c r="BC82">
        <v>319.9999999999996</v>
      </c>
      <c r="BD82">
        <v>319.9999999999996</v>
      </c>
      <c r="BE82">
        <v>319.9999999999996</v>
      </c>
      <c r="BF82">
        <v>319.9999999999996</v>
      </c>
      <c r="BG82">
        <v>319.9999999999996</v>
      </c>
      <c r="BH82">
        <v>319.9999999999996</v>
      </c>
      <c r="BI82">
        <v>319.9999999999996</v>
      </c>
      <c r="BJ82">
        <v>319.9999999999996</v>
      </c>
      <c r="BK82">
        <v>319.9999999999996</v>
      </c>
      <c r="BL82">
        <v>339.9999999999995</v>
      </c>
      <c r="BM82">
        <v>339.9999999999995</v>
      </c>
    </row>
    <row r="83" spans="1:65" ht="12.75">
      <c r="A83">
        <v>16</v>
      </c>
      <c r="C83">
        <v>-49.999999999999986</v>
      </c>
      <c r="D83">
        <v>-49.999999999999986</v>
      </c>
      <c r="E83">
        <v>-49.999999999999986</v>
      </c>
      <c r="F83">
        <v>-49.999999999999986</v>
      </c>
      <c r="G83">
        <v>-49.999999999999986</v>
      </c>
      <c r="H83">
        <v>-49.999999999999986</v>
      </c>
      <c r="I83">
        <v>-49.999999999999986</v>
      </c>
      <c r="J83">
        <v>-49.999999999999986</v>
      </c>
      <c r="K83">
        <v>-49.999999999999986</v>
      </c>
      <c r="L83">
        <v>-49.999999999999986</v>
      </c>
      <c r="M83">
        <v>-20.000000000000007</v>
      </c>
      <c r="N83">
        <v>-49.999999999999986</v>
      </c>
      <c r="O83">
        <v>-20.000000000000007</v>
      </c>
      <c r="P83">
        <v>-20.000000000000007</v>
      </c>
      <c r="Q83">
        <v>0</v>
      </c>
      <c r="R83">
        <v>0</v>
      </c>
      <c r="S83">
        <v>0</v>
      </c>
      <c r="T83">
        <v>0</v>
      </c>
      <c r="U83">
        <v>20.000000000000007</v>
      </c>
      <c r="V83">
        <v>50.000000000000064</v>
      </c>
      <c r="W83">
        <v>55.00000000000004</v>
      </c>
      <c r="X83">
        <v>60.00000000000003</v>
      </c>
      <c r="Y83">
        <v>60.00000000000003</v>
      </c>
      <c r="Z83">
        <v>60.00000000000003</v>
      </c>
      <c r="AA83">
        <v>80.00000000000003</v>
      </c>
      <c r="AB83">
        <v>100.00000000000004</v>
      </c>
      <c r="AC83">
        <v>100.00000000000004</v>
      </c>
      <c r="AD83">
        <v>100.00000000000004</v>
      </c>
      <c r="AE83">
        <v>100.00000000000004</v>
      </c>
      <c r="AF83">
        <v>110.00000000000001</v>
      </c>
      <c r="AG83">
        <v>125.00000000000003</v>
      </c>
      <c r="AH83">
        <v>125.00000000000003</v>
      </c>
      <c r="AI83">
        <v>145.00000000000006</v>
      </c>
      <c r="AJ83">
        <v>155</v>
      </c>
      <c r="AK83">
        <v>155</v>
      </c>
      <c r="AL83">
        <v>155</v>
      </c>
      <c r="AM83">
        <v>164.99999999999997</v>
      </c>
      <c r="AN83">
        <v>164.99999999999997</v>
      </c>
      <c r="AO83">
        <v>164.99999999999997</v>
      </c>
      <c r="AP83">
        <v>164.99999999999997</v>
      </c>
      <c r="AQ83">
        <v>164.99999999999997</v>
      </c>
      <c r="AR83">
        <v>164.99999999999997</v>
      </c>
      <c r="AS83">
        <v>164.99999999999997</v>
      </c>
      <c r="AT83">
        <v>209.99999999999997</v>
      </c>
      <c r="AU83">
        <v>209.99999999999997</v>
      </c>
      <c r="AV83">
        <v>209.99999999999997</v>
      </c>
      <c r="AW83">
        <v>239.99999999999986</v>
      </c>
      <c r="AX83">
        <v>254.9999999999998</v>
      </c>
      <c r="AY83">
        <v>269.9999999999998</v>
      </c>
      <c r="AZ83">
        <v>299.99999999999966</v>
      </c>
      <c r="BA83">
        <v>314.9999999999996</v>
      </c>
      <c r="BB83">
        <v>319.9999999999996</v>
      </c>
      <c r="BC83">
        <v>319.9999999999996</v>
      </c>
      <c r="BD83">
        <v>319.9999999999996</v>
      </c>
      <c r="BE83">
        <v>319.9999999999996</v>
      </c>
      <c r="BF83">
        <v>319.9999999999996</v>
      </c>
      <c r="BG83">
        <v>319.9999999999996</v>
      </c>
      <c r="BH83">
        <v>319.9999999999996</v>
      </c>
      <c r="BI83">
        <v>319.9999999999996</v>
      </c>
      <c r="BJ83">
        <v>319.9999999999996</v>
      </c>
      <c r="BK83">
        <v>319.9999999999996</v>
      </c>
      <c r="BL83">
        <v>339.9999999999995</v>
      </c>
      <c r="BM83">
        <v>339.9999999999995</v>
      </c>
    </row>
    <row r="84" spans="1:65" ht="12.75">
      <c r="A84">
        <v>17</v>
      </c>
      <c r="C84">
        <v>-49.999999999999986</v>
      </c>
      <c r="D84">
        <v>-49.999999999999986</v>
      </c>
      <c r="E84">
        <v>-49.999999999999986</v>
      </c>
      <c r="F84">
        <v>-49.999999999999986</v>
      </c>
      <c r="G84">
        <v>-49.999999999999986</v>
      </c>
      <c r="H84">
        <v>-49.999999999999986</v>
      </c>
      <c r="I84">
        <v>-49.999999999999986</v>
      </c>
      <c r="J84">
        <v>-49.999999999999986</v>
      </c>
      <c r="K84">
        <v>-49.999999999999986</v>
      </c>
      <c r="L84">
        <v>-49.999999999999986</v>
      </c>
      <c r="M84">
        <v>-20.000000000000007</v>
      </c>
      <c r="N84">
        <v>-49.999999999999986</v>
      </c>
      <c r="O84">
        <v>-20.000000000000007</v>
      </c>
      <c r="P84">
        <v>-20.000000000000007</v>
      </c>
      <c r="Q84">
        <v>0</v>
      </c>
      <c r="R84">
        <v>0</v>
      </c>
      <c r="S84">
        <v>0</v>
      </c>
      <c r="T84">
        <v>0</v>
      </c>
      <c r="U84">
        <v>20.000000000000007</v>
      </c>
      <c r="V84">
        <v>50.000000000000064</v>
      </c>
      <c r="W84">
        <v>55.00000000000004</v>
      </c>
      <c r="X84">
        <v>60.00000000000003</v>
      </c>
      <c r="Y84">
        <v>60.00000000000003</v>
      </c>
      <c r="Z84">
        <v>60.00000000000003</v>
      </c>
      <c r="AA84">
        <v>80.00000000000003</v>
      </c>
      <c r="AB84">
        <v>100.00000000000004</v>
      </c>
      <c r="AC84">
        <v>100.00000000000004</v>
      </c>
      <c r="AD84">
        <v>100.00000000000004</v>
      </c>
      <c r="AE84">
        <v>100.00000000000004</v>
      </c>
      <c r="AF84">
        <v>110.00000000000001</v>
      </c>
      <c r="AG84">
        <v>125.00000000000003</v>
      </c>
      <c r="AH84">
        <v>125.00000000000003</v>
      </c>
      <c r="AI84">
        <v>145.00000000000006</v>
      </c>
      <c r="AJ84">
        <v>155</v>
      </c>
      <c r="AK84">
        <v>155</v>
      </c>
      <c r="AL84">
        <v>155</v>
      </c>
      <c r="AM84">
        <v>164.99999999999997</v>
      </c>
      <c r="AN84">
        <v>164.99999999999997</v>
      </c>
      <c r="AO84">
        <v>164.99999999999997</v>
      </c>
      <c r="AP84">
        <v>164.99999999999997</v>
      </c>
      <c r="AQ84">
        <v>164.99999999999997</v>
      </c>
      <c r="AR84">
        <v>164.99999999999997</v>
      </c>
      <c r="AS84">
        <v>164.99999999999997</v>
      </c>
      <c r="AT84">
        <v>209.99999999999997</v>
      </c>
      <c r="AU84">
        <v>209.99999999999997</v>
      </c>
      <c r="AV84">
        <v>209.99999999999997</v>
      </c>
      <c r="AW84">
        <v>239.99999999999986</v>
      </c>
      <c r="AX84">
        <v>254.9999999999998</v>
      </c>
      <c r="AY84">
        <v>269.9999999999998</v>
      </c>
      <c r="AZ84">
        <v>299.99999999999966</v>
      </c>
      <c r="BA84">
        <v>314.9999999999996</v>
      </c>
      <c r="BB84">
        <v>319.9999999999996</v>
      </c>
      <c r="BC84">
        <v>319.9999999999996</v>
      </c>
      <c r="BD84">
        <v>319.9999999999996</v>
      </c>
      <c r="BE84">
        <v>319.9999999999996</v>
      </c>
      <c r="BF84">
        <v>319.9999999999996</v>
      </c>
      <c r="BG84">
        <v>319.9999999999996</v>
      </c>
      <c r="BH84">
        <v>319.9999999999996</v>
      </c>
      <c r="BI84">
        <v>319.9999999999996</v>
      </c>
      <c r="BJ84">
        <v>319.9999999999996</v>
      </c>
      <c r="BK84">
        <v>319.9999999999996</v>
      </c>
      <c r="BL84">
        <v>339.9999999999995</v>
      </c>
      <c r="BM84">
        <v>339.9999999999995</v>
      </c>
    </row>
    <row r="85" spans="1:65" ht="12.75">
      <c r="A85">
        <v>18</v>
      </c>
      <c r="C85">
        <v>-49.999999999999986</v>
      </c>
      <c r="D85">
        <v>-49.999999999999986</v>
      </c>
      <c r="E85">
        <v>-49.999999999999986</v>
      </c>
      <c r="F85">
        <v>-49.999999999999986</v>
      </c>
      <c r="G85">
        <v>-49.999999999999986</v>
      </c>
      <c r="H85">
        <v>-49.999999999999986</v>
      </c>
      <c r="I85">
        <v>-49.999999999999986</v>
      </c>
      <c r="J85">
        <v>-49.999999999999986</v>
      </c>
      <c r="K85">
        <v>-49.999999999999986</v>
      </c>
      <c r="L85">
        <v>-49.999999999999986</v>
      </c>
      <c r="M85">
        <v>-20.000000000000007</v>
      </c>
      <c r="N85">
        <v>-49.999999999999986</v>
      </c>
      <c r="O85">
        <v>-20.000000000000007</v>
      </c>
      <c r="P85">
        <v>-20.000000000000007</v>
      </c>
      <c r="Q85">
        <v>0</v>
      </c>
      <c r="R85">
        <v>0</v>
      </c>
      <c r="S85">
        <v>0</v>
      </c>
      <c r="T85">
        <v>0</v>
      </c>
      <c r="U85">
        <v>20.000000000000007</v>
      </c>
      <c r="V85">
        <v>50.000000000000064</v>
      </c>
      <c r="W85">
        <v>55.00000000000004</v>
      </c>
      <c r="X85">
        <v>60.00000000000003</v>
      </c>
      <c r="Y85">
        <v>60.00000000000003</v>
      </c>
      <c r="Z85">
        <v>60.00000000000003</v>
      </c>
      <c r="AA85">
        <v>80.00000000000003</v>
      </c>
      <c r="AB85">
        <v>100.00000000000004</v>
      </c>
      <c r="AC85">
        <v>100.00000000000004</v>
      </c>
      <c r="AD85">
        <v>100.00000000000004</v>
      </c>
      <c r="AE85">
        <v>100.00000000000004</v>
      </c>
      <c r="AF85">
        <v>110.00000000000001</v>
      </c>
      <c r="AG85">
        <v>125.00000000000003</v>
      </c>
      <c r="AH85">
        <v>125.00000000000003</v>
      </c>
      <c r="AI85">
        <v>145.00000000000006</v>
      </c>
      <c r="AJ85">
        <v>155</v>
      </c>
      <c r="AK85">
        <v>155</v>
      </c>
      <c r="AL85">
        <v>155</v>
      </c>
      <c r="AM85">
        <v>164.99999999999997</v>
      </c>
      <c r="AN85">
        <v>164.99999999999997</v>
      </c>
      <c r="AO85">
        <v>164.99999999999997</v>
      </c>
      <c r="AP85">
        <v>164.99999999999997</v>
      </c>
      <c r="AQ85">
        <v>164.99999999999997</v>
      </c>
      <c r="AR85">
        <v>164.99999999999997</v>
      </c>
      <c r="AS85">
        <v>164.99999999999997</v>
      </c>
      <c r="AT85">
        <v>209.99999999999997</v>
      </c>
      <c r="AU85">
        <v>209.99999999999997</v>
      </c>
      <c r="AV85">
        <v>209.99999999999997</v>
      </c>
      <c r="AW85">
        <v>239.99999999999986</v>
      </c>
      <c r="AX85">
        <v>254.9999999999998</v>
      </c>
      <c r="AY85">
        <v>269.9999999999998</v>
      </c>
      <c r="AZ85">
        <v>299.99999999999966</v>
      </c>
      <c r="BA85">
        <v>314.9999999999996</v>
      </c>
      <c r="BB85">
        <v>319.9999999999996</v>
      </c>
      <c r="BC85">
        <v>319.9999999999996</v>
      </c>
      <c r="BD85">
        <v>319.9999999999996</v>
      </c>
      <c r="BE85">
        <v>319.9999999999996</v>
      </c>
      <c r="BF85">
        <v>319.9999999999996</v>
      </c>
      <c r="BG85">
        <v>319.9999999999996</v>
      </c>
      <c r="BH85">
        <v>319.9999999999996</v>
      </c>
      <c r="BI85">
        <v>319.9999999999996</v>
      </c>
      <c r="BJ85">
        <v>319.9999999999996</v>
      </c>
      <c r="BK85">
        <v>319.9999999999996</v>
      </c>
      <c r="BL85">
        <v>339.9999999999995</v>
      </c>
      <c r="BM85">
        <v>339.9999999999995</v>
      </c>
    </row>
    <row r="86" spans="1:65" ht="12.75">
      <c r="A86">
        <v>19</v>
      </c>
      <c r="C86">
        <v>-69.99999999999999</v>
      </c>
      <c r="D86">
        <v>-69.99999999999999</v>
      </c>
      <c r="E86">
        <v>-69.99999999999999</v>
      </c>
      <c r="F86">
        <v>-69.99999999999999</v>
      </c>
      <c r="G86">
        <v>-69.99999999999999</v>
      </c>
      <c r="H86">
        <v>-69.99999999999999</v>
      </c>
      <c r="I86">
        <v>-69.99999999999999</v>
      </c>
      <c r="J86">
        <v>-69.99999999999999</v>
      </c>
      <c r="K86">
        <v>-69.99999999999999</v>
      </c>
      <c r="L86">
        <v>-69.99999999999999</v>
      </c>
      <c r="M86">
        <v>-40.000000000000014</v>
      </c>
      <c r="N86">
        <v>-69.99999999999999</v>
      </c>
      <c r="O86">
        <v>-40.000000000000014</v>
      </c>
      <c r="P86">
        <v>-40.000000000000014</v>
      </c>
      <c r="Q86">
        <v>-20.000000000000007</v>
      </c>
      <c r="R86">
        <v>-20.000000000000007</v>
      </c>
      <c r="S86">
        <v>-20.000000000000007</v>
      </c>
      <c r="T86">
        <v>-20.000000000000007</v>
      </c>
      <c r="U86">
        <v>0</v>
      </c>
      <c r="V86">
        <v>30.000000000000053</v>
      </c>
      <c r="W86">
        <v>35.000000000000036</v>
      </c>
      <c r="X86">
        <v>40.000000000000014</v>
      </c>
      <c r="Y86">
        <v>40.000000000000014</v>
      </c>
      <c r="Z86">
        <v>40.000000000000014</v>
      </c>
      <c r="AA86">
        <v>60.00000000000003</v>
      </c>
      <c r="AB86">
        <v>80.00000000000003</v>
      </c>
      <c r="AC86">
        <v>80.00000000000003</v>
      </c>
      <c r="AD86">
        <v>80.00000000000003</v>
      </c>
      <c r="AE86">
        <v>80.00000000000003</v>
      </c>
      <c r="AF86">
        <v>90</v>
      </c>
      <c r="AG86">
        <v>105.00000000000003</v>
      </c>
      <c r="AH86">
        <v>105.00000000000003</v>
      </c>
      <c r="AI86">
        <v>125.00000000000003</v>
      </c>
      <c r="AJ86">
        <v>135</v>
      </c>
      <c r="AK86">
        <v>135</v>
      </c>
      <c r="AL86">
        <v>135</v>
      </c>
      <c r="AM86">
        <v>144.99999999999997</v>
      </c>
      <c r="AN86">
        <v>144.99999999999997</v>
      </c>
      <c r="AO86">
        <v>144.99999999999997</v>
      </c>
      <c r="AP86">
        <v>144.99999999999997</v>
      </c>
      <c r="AQ86">
        <v>144.99999999999997</v>
      </c>
      <c r="AR86">
        <v>144.99999999999997</v>
      </c>
      <c r="AS86">
        <v>144.99999999999997</v>
      </c>
      <c r="AT86">
        <v>189.99999999999997</v>
      </c>
      <c r="AU86">
        <v>189.99999999999997</v>
      </c>
      <c r="AV86">
        <v>189.99999999999997</v>
      </c>
      <c r="AW86">
        <v>219.99999999999986</v>
      </c>
      <c r="AX86">
        <v>234.9999999999998</v>
      </c>
      <c r="AY86">
        <v>249.99999999999974</v>
      </c>
      <c r="AZ86">
        <v>279.99999999999966</v>
      </c>
      <c r="BA86">
        <v>294.9999999999996</v>
      </c>
      <c r="BB86">
        <v>299.99999999999955</v>
      </c>
      <c r="BC86">
        <v>299.99999999999955</v>
      </c>
      <c r="BD86">
        <v>299.99999999999955</v>
      </c>
      <c r="BE86">
        <v>299.99999999999955</v>
      </c>
      <c r="BF86">
        <v>299.99999999999955</v>
      </c>
      <c r="BG86">
        <v>299.99999999999955</v>
      </c>
      <c r="BH86">
        <v>299.99999999999955</v>
      </c>
      <c r="BI86">
        <v>299.99999999999955</v>
      </c>
      <c r="BJ86">
        <v>299.99999999999955</v>
      </c>
      <c r="BK86">
        <v>299.99999999999955</v>
      </c>
      <c r="BL86">
        <v>319.9999999999995</v>
      </c>
      <c r="BM86">
        <v>319.9999999999995</v>
      </c>
    </row>
    <row r="87" spans="1:65" ht="12.75">
      <c r="A87">
        <v>20</v>
      </c>
      <c r="C87">
        <v>-100.00000000000004</v>
      </c>
      <c r="D87">
        <v>-100.00000000000004</v>
      </c>
      <c r="E87">
        <v>-100.00000000000004</v>
      </c>
      <c r="F87">
        <v>-100.00000000000004</v>
      </c>
      <c r="G87">
        <v>-100.00000000000004</v>
      </c>
      <c r="H87">
        <v>-100.00000000000004</v>
      </c>
      <c r="I87">
        <v>-100.00000000000004</v>
      </c>
      <c r="J87">
        <v>-100.00000000000004</v>
      </c>
      <c r="K87">
        <v>-100.00000000000004</v>
      </c>
      <c r="L87">
        <v>-100.00000000000004</v>
      </c>
      <c r="M87">
        <v>-70.00000000000007</v>
      </c>
      <c r="N87">
        <v>-100.00000000000004</v>
      </c>
      <c r="O87">
        <v>-70.00000000000007</v>
      </c>
      <c r="P87">
        <v>-70.00000000000007</v>
      </c>
      <c r="Q87">
        <v>-50.000000000000064</v>
      </c>
      <c r="R87">
        <v>-50.000000000000064</v>
      </c>
      <c r="S87">
        <v>-50.000000000000064</v>
      </c>
      <c r="T87">
        <v>-50.000000000000064</v>
      </c>
      <c r="U87">
        <v>-30.000000000000053</v>
      </c>
      <c r="V87">
        <v>0</v>
      </c>
      <c r="W87">
        <v>4.999999999999982</v>
      </c>
      <c r="X87">
        <v>9.999999999999964</v>
      </c>
      <c r="Y87">
        <v>9.999999999999964</v>
      </c>
      <c r="Z87">
        <v>9.999999999999964</v>
      </c>
      <c r="AA87">
        <v>29.99999999999997</v>
      </c>
      <c r="AB87">
        <v>49.999999999999986</v>
      </c>
      <c r="AC87">
        <v>49.999999999999986</v>
      </c>
      <c r="AD87">
        <v>49.999999999999986</v>
      </c>
      <c r="AE87">
        <v>49.999999999999986</v>
      </c>
      <c r="AF87">
        <v>59.99999999999994</v>
      </c>
      <c r="AG87">
        <v>74.99999999999997</v>
      </c>
      <c r="AH87">
        <v>74.99999999999997</v>
      </c>
      <c r="AI87">
        <v>94.99999999999999</v>
      </c>
      <c r="AJ87">
        <v>104.99999999999994</v>
      </c>
      <c r="AK87">
        <v>104.99999999999994</v>
      </c>
      <c r="AL87">
        <v>104.99999999999994</v>
      </c>
      <c r="AM87">
        <v>114.99999999999991</v>
      </c>
      <c r="AN87">
        <v>114.99999999999991</v>
      </c>
      <c r="AO87">
        <v>114.99999999999991</v>
      </c>
      <c r="AP87">
        <v>114.99999999999991</v>
      </c>
      <c r="AQ87">
        <v>114.99999999999991</v>
      </c>
      <c r="AR87">
        <v>114.99999999999991</v>
      </c>
      <c r="AS87">
        <v>114.99999999999991</v>
      </c>
      <c r="AT87">
        <v>159.99999999999991</v>
      </c>
      <c r="AU87">
        <v>159.99999999999991</v>
      </c>
      <c r="AV87">
        <v>159.99999999999991</v>
      </c>
      <c r="AW87">
        <v>189.9999999999998</v>
      </c>
      <c r="AX87">
        <v>204.99999999999974</v>
      </c>
      <c r="AY87">
        <v>219.9999999999997</v>
      </c>
      <c r="AZ87">
        <v>249.9999999999996</v>
      </c>
      <c r="BA87">
        <v>264.99999999999955</v>
      </c>
      <c r="BB87">
        <v>269.99999999999955</v>
      </c>
      <c r="BC87">
        <v>269.99999999999955</v>
      </c>
      <c r="BD87">
        <v>269.99999999999955</v>
      </c>
      <c r="BE87">
        <v>269.99999999999955</v>
      </c>
      <c r="BF87">
        <v>269.99999999999955</v>
      </c>
      <c r="BG87">
        <v>269.99999999999955</v>
      </c>
      <c r="BH87">
        <v>269.99999999999955</v>
      </c>
      <c r="BI87">
        <v>269.99999999999955</v>
      </c>
      <c r="BJ87">
        <v>269.99999999999955</v>
      </c>
      <c r="BK87">
        <v>269.99999999999955</v>
      </c>
      <c r="BL87">
        <v>289.99999999999943</v>
      </c>
      <c r="BM87">
        <v>289.99999999999943</v>
      </c>
    </row>
    <row r="88" spans="1:65" ht="12.75">
      <c r="A88">
        <v>21</v>
      </c>
      <c r="C88">
        <v>-105.00000000000003</v>
      </c>
      <c r="D88">
        <v>-105.00000000000003</v>
      </c>
      <c r="E88">
        <v>-105.00000000000003</v>
      </c>
      <c r="F88">
        <v>-105.00000000000003</v>
      </c>
      <c r="G88">
        <v>-105.00000000000003</v>
      </c>
      <c r="H88">
        <v>-105.00000000000003</v>
      </c>
      <c r="I88">
        <v>-105.00000000000003</v>
      </c>
      <c r="J88">
        <v>-105.00000000000003</v>
      </c>
      <c r="K88">
        <v>-105.00000000000003</v>
      </c>
      <c r="L88">
        <v>-105.00000000000003</v>
      </c>
      <c r="M88">
        <v>-75.00000000000006</v>
      </c>
      <c r="N88">
        <v>-105.00000000000003</v>
      </c>
      <c r="O88">
        <v>-75.00000000000006</v>
      </c>
      <c r="P88">
        <v>-75.00000000000006</v>
      </c>
      <c r="Q88">
        <v>-55.00000000000004</v>
      </c>
      <c r="R88">
        <v>-55.00000000000004</v>
      </c>
      <c r="S88">
        <v>-55.00000000000004</v>
      </c>
      <c r="T88">
        <v>-55.00000000000004</v>
      </c>
      <c r="U88">
        <v>-35.000000000000036</v>
      </c>
      <c r="V88">
        <v>-4.999999999999982</v>
      </c>
      <c r="W88">
        <v>0</v>
      </c>
      <c r="X88">
        <v>4.999999999999982</v>
      </c>
      <c r="Y88">
        <v>4.999999999999982</v>
      </c>
      <c r="Z88">
        <v>4.999999999999982</v>
      </c>
      <c r="AA88">
        <v>24.999999999999993</v>
      </c>
      <c r="AB88">
        <v>45</v>
      </c>
      <c r="AC88">
        <v>45</v>
      </c>
      <c r="AD88">
        <v>45</v>
      </c>
      <c r="AE88">
        <v>45</v>
      </c>
      <c r="AF88">
        <v>54.999999999999964</v>
      </c>
      <c r="AG88">
        <v>69.99999999999999</v>
      </c>
      <c r="AH88">
        <v>69.99999999999999</v>
      </c>
      <c r="AI88">
        <v>90</v>
      </c>
      <c r="AJ88">
        <v>99.99999999999997</v>
      </c>
      <c r="AK88">
        <v>99.99999999999997</v>
      </c>
      <c r="AL88">
        <v>99.99999999999997</v>
      </c>
      <c r="AM88">
        <v>109.99999999999993</v>
      </c>
      <c r="AN88">
        <v>109.99999999999993</v>
      </c>
      <c r="AO88">
        <v>109.99999999999993</v>
      </c>
      <c r="AP88">
        <v>109.99999999999993</v>
      </c>
      <c r="AQ88">
        <v>109.99999999999993</v>
      </c>
      <c r="AR88">
        <v>109.99999999999993</v>
      </c>
      <c r="AS88">
        <v>109.99999999999993</v>
      </c>
      <c r="AT88">
        <v>154.99999999999994</v>
      </c>
      <c r="AU88">
        <v>154.99999999999994</v>
      </c>
      <c r="AV88">
        <v>154.99999999999994</v>
      </c>
      <c r="AW88">
        <v>184.99999999999983</v>
      </c>
      <c r="AX88">
        <v>199.99999999999977</v>
      </c>
      <c r="AY88">
        <v>214.99999999999972</v>
      </c>
      <c r="AZ88">
        <v>244.9999999999996</v>
      </c>
      <c r="BA88">
        <v>259.99999999999955</v>
      </c>
      <c r="BB88">
        <v>264.99999999999955</v>
      </c>
      <c r="BC88">
        <v>264.99999999999955</v>
      </c>
      <c r="BD88">
        <v>264.99999999999955</v>
      </c>
      <c r="BE88">
        <v>264.99999999999955</v>
      </c>
      <c r="BF88">
        <v>264.99999999999955</v>
      </c>
      <c r="BG88">
        <v>264.99999999999955</v>
      </c>
      <c r="BH88">
        <v>264.99999999999955</v>
      </c>
      <c r="BI88">
        <v>264.99999999999955</v>
      </c>
      <c r="BJ88">
        <v>264.99999999999955</v>
      </c>
      <c r="BK88">
        <v>264.99999999999955</v>
      </c>
      <c r="BL88">
        <v>284.9999999999995</v>
      </c>
      <c r="BM88">
        <v>284.9999999999995</v>
      </c>
    </row>
    <row r="89" spans="1:65" ht="12.75">
      <c r="A89">
        <v>22</v>
      </c>
      <c r="C89">
        <v>-110.00000000000001</v>
      </c>
      <c r="D89">
        <v>-110.00000000000001</v>
      </c>
      <c r="E89">
        <v>-110.00000000000001</v>
      </c>
      <c r="F89">
        <v>-110.00000000000001</v>
      </c>
      <c r="G89">
        <v>-110.00000000000001</v>
      </c>
      <c r="H89">
        <v>-110.00000000000001</v>
      </c>
      <c r="I89">
        <v>-110.00000000000001</v>
      </c>
      <c r="J89">
        <v>-110.00000000000001</v>
      </c>
      <c r="K89">
        <v>-110.00000000000001</v>
      </c>
      <c r="L89">
        <v>-110.00000000000001</v>
      </c>
      <c r="M89">
        <v>-80.00000000000003</v>
      </c>
      <c r="N89">
        <v>-110.00000000000001</v>
      </c>
      <c r="O89">
        <v>-80.00000000000003</v>
      </c>
      <c r="P89">
        <v>-80.00000000000003</v>
      </c>
      <c r="Q89">
        <v>-60.00000000000003</v>
      </c>
      <c r="R89">
        <v>-60.00000000000003</v>
      </c>
      <c r="S89">
        <v>-60.00000000000003</v>
      </c>
      <c r="T89">
        <v>-60.00000000000003</v>
      </c>
      <c r="U89">
        <v>-40.000000000000014</v>
      </c>
      <c r="V89">
        <v>-9.999999999999964</v>
      </c>
      <c r="W89">
        <v>-4.999999999999982</v>
      </c>
      <c r="X89">
        <v>0</v>
      </c>
      <c r="Y89">
        <v>0</v>
      </c>
      <c r="Z89">
        <v>0</v>
      </c>
      <c r="AA89">
        <v>20.000000000000007</v>
      </c>
      <c r="AB89">
        <v>40.000000000000014</v>
      </c>
      <c r="AC89">
        <v>40.000000000000014</v>
      </c>
      <c r="AD89">
        <v>40.000000000000014</v>
      </c>
      <c r="AE89">
        <v>40.000000000000014</v>
      </c>
      <c r="AF89">
        <v>49.999999999999986</v>
      </c>
      <c r="AG89">
        <v>65.00000000000001</v>
      </c>
      <c r="AH89">
        <v>65.00000000000001</v>
      </c>
      <c r="AI89">
        <v>85.00000000000001</v>
      </c>
      <c r="AJ89">
        <v>94.99999999999999</v>
      </c>
      <c r="AK89">
        <v>94.99999999999999</v>
      </c>
      <c r="AL89">
        <v>94.99999999999999</v>
      </c>
      <c r="AM89">
        <v>104.99999999999994</v>
      </c>
      <c r="AN89">
        <v>104.99999999999994</v>
      </c>
      <c r="AO89">
        <v>104.99999999999994</v>
      </c>
      <c r="AP89">
        <v>104.99999999999994</v>
      </c>
      <c r="AQ89">
        <v>104.99999999999994</v>
      </c>
      <c r="AR89">
        <v>104.99999999999994</v>
      </c>
      <c r="AS89">
        <v>104.99999999999994</v>
      </c>
      <c r="AT89">
        <v>149.99999999999994</v>
      </c>
      <c r="AU89">
        <v>149.99999999999994</v>
      </c>
      <c r="AV89">
        <v>149.99999999999994</v>
      </c>
      <c r="AW89">
        <v>179.99999999999983</v>
      </c>
      <c r="AX89">
        <v>194.99999999999977</v>
      </c>
      <c r="AY89">
        <v>209.99999999999974</v>
      </c>
      <c r="AZ89">
        <v>239.99999999999963</v>
      </c>
      <c r="BA89">
        <v>254.99999999999957</v>
      </c>
      <c r="BB89">
        <v>259.99999999999955</v>
      </c>
      <c r="BC89">
        <v>259.99999999999955</v>
      </c>
      <c r="BD89">
        <v>259.99999999999955</v>
      </c>
      <c r="BE89">
        <v>259.99999999999955</v>
      </c>
      <c r="BF89">
        <v>259.99999999999955</v>
      </c>
      <c r="BG89">
        <v>259.99999999999955</v>
      </c>
      <c r="BH89">
        <v>259.99999999999955</v>
      </c>
      <c r="BI89">
        <v>259.99999999999955</v>
      </c>
      <c r="BJ89">
        <v>259.99999999999955</v>
      </c>
      <c r="BK89">
        <v>259.99999999999955</v>
      </c>
      <c r="BL89">
        <v>279.9999999999995</v>
      </c>
      <c r="BM89">
        <v>279.9999999999995</v>
      </c>
    </row>
    <row r="90" spans="1:65" ht="12.75">
      <c r="A90">
        <v>23</v>
      </c>
      <c r="C90">
        <v>-110.00000000000001</v>
      </c>
      <c r="D90">
        <v>-110.00000000000001</v>
      </c>
      <c r="E90">
        <v>-110.00000000000001</v>
      </c>
      <c r="F90">
        <v>-110.00000000000001</v>
      </c>
      <c r="G90">
        <v>-110.00000000000001</v>
      </c>
      <c r="H90">
        <v>-110.00000000000001</v>
      </c>
      <c r="I90">
        <v>-110.00000000000001</v>
      </c>
      <c r="J90">
        <v>-110.00000000000001</v>
      </c>
      <c r="K90">
        <v>-110.00000000000001</v>
      </c>
      <c r="L90">
        <v>-110.00000000000001</v>
      </c>
      <c r="M90">
        <v>-80.00000000000003</v>
      </c>
      <c r="N90">
        <v>-110.00000000000001</v>
      </c>
      <c r="O90">
        <v>-80.00000000000003</v>
      </c>
      <c r="P90">
        <v>-80.00000000000003</v>
      </c>
      <c r="Q90">
        <v>-60.00000000000003</v>
      </c>
      <c r="R90">
        <v>-60.00000000000003</v>
      </c>
      <c r="S90">
        <v>-60.00000000000003</v>
      </c>
      <c r="T90">
        <v>-60.00000000000003</v>
      </c>
      <c r="U90">
        <v>-40.000000000000014</v>
      </c>
      <c r="V90">
        <v>-9.999999999999964</v>
      </c>
      <c r="W90">
        <v>-4.999999999999982</v>
      </c>
      <c r="X90">
        <v>0</v>
      </c>
      <c r="Y90">
        <v>0</v>
      </c>
      <c r="Z90">
        <v>0</v>
      </c>
      <c r="AA90">
        <v>20.000000000000007</v>
      </c>
      <c r="AB90">
        <v>40.000000000000014</v>
      </c>
      <c r="AC90">
        <v>40.000000000000014</v>
      </c>
      <c r="AD90">
        <v>40.000000000000014</v>
      </c>
      <c r="AE90">
        <v>40.000000000000014</v>
      </c>
      <c r="AF90">
        <v>49.999999999999986</v>
      </c>
      <c r="AG90">
        <v>65.00000000000001</v>
      </c>
      <c r="AH90">
        <v>65.00000000000001</v>
      </c>
      <c r="AI90">
        <v>85.00000000000001</v>
      </c>
      <c r="AJ90">
        <v>94.99999999999999</v>
      </c>
      <c r="AK90">
        <v>94.99999999999999</v>
      </c>
      <c r="AL90">
        <v>94.99999999999999</v>
      </c>
      <c r="AM90">
        <v>104.99999999999994</v>
      </c>
      <c r="AN90">
        <v>104.99999999999994</v>
      </c>
      <c r="AO90">
        <v>104.99999999999994</v>
      </c>
      <c r="AP90">
        <v>104.99999999999994</v>
      </c>
      <c r="AQ90">
        <v>104.99999999999994</v>
      </c>
      <c r="AR90">
        <v>104.99999999999994</v>
      </c>
      <c r="AS90">
        <v>104.99999999999994</v>
      </c>
      <c r="AT90">
        <v>149.99999999999994</v>
      </c>
      <c r="AU90">
        <v>149.99999999999994</v>
      </c>
      <c r="AV90">
        <v>149.99999999999994</v>
      </c>
      <c r="AW90">
        <v>179.99999999999983</v>
      </c>
      <c r="AX90">
        <v>194.99999999999977</v>
      </c>
      <c r="AY90">
        <v>209.99999999999974</v>
      </c>
      <c r="AZ90">
        <v>239.99999999999963</v>
      </c>
      <c r="BA90">
        <v>254.99999999999957</v>
      </c>
      <c r="BB90">
        <v>259.99999999999955</v>
      </c>
      <c r="BC90">
        <v>259.99999999999955</v>
      </c>
      <c r="BD90">
        <v>259.99999999999955</v>
      </c>
      <c r="BE90">
        <v>259.99999999999955</v>
      </c>
      <c r="BF90">
        <v>259.99999999999955</v>
      </c>
      <c r="BG90">
        <v>259.99999999999955</v>
      </c>
      <c r="BH90">
        <v>259.99999999999955</v>
      </c>
      <c r="BI90">
        <v>259.99999999999955</v>
      </c>
      <c r="BJ90">
        <v>259.99999999999955</v>
      </c>
      <c r="BK90">
        <v>259.99999999999955</v>
      </c>
      <c r="BL90">
        <v>279.9999999999995</v>
      </c>
      <c r="BM90">
        <v>279.9999999999995</v>
      </c>
    </row>
    <row r="91" spans="1:65" ht="12.75">
      <c r="A91">
        <v>24</v>
      </c>
      <c r="C91">
        <v>-110.00000000000001</v>
      </c>
      <c r="D91">
        <v>-110.00000000000001</v>
      </c>
      <c r="E91">
        <v>-110.00000000000001</v>
      </c>
      <c r="F91">
        <v>-110.00000000000001</v>
      </c>
      <c r="G91">
        <v>-110.00000000000001</v>
      </c>
      <c r="H91">
        <v>-110.00000000000001</v>
      </c>
      <c r="I91">
        <v>-110.00000000000001</v>
      </c>
      <c r="J91">
        <v>-110.00000000000001</v>
      </c>
      <c r="K91">
        <v>-110.00000000000001</v>
      </c>
      <c r="L91">
        <v>-110.00000000000001</v>
      </c>
      <c r="M91">
        <v>-80.00000000000003</v>
      </c>
      <c r="N91">
        <v>-110.00000000000001</v>
      </c>
      <c r="O91">
        <v>-80.00000000000003</v>
      </c>
      <c r="P91">
        <v>-80.00000000000003</v>
      </c>
      <c r="Q91">
        <v>-60.00000000000003</v>
      </c>
      <c r="R91">
        <v>-60.00000000000003</v>
      </c>
      <c r="S91">
        <v>-60.00000000000003</v>
      </c>
      <c r="T91">
        <v>-60.00000000000003</v>
      </c>
      <c r="U91">
        <v>-40.000000000000014</v>
      </c>
      <c r="V91">
        <v>-9.999999999999964</v>
      </c>
      <c r="W91">
        <v>-4.999999999999982</v>
      </c>
      <c r="X91">
        <v>0</v>
      </c>
      <c r="Y91">
        <v>0</v>
      </c>
      <c r="Z91">
        <v>0</v>
      </c>
      <c r="AA91">
        <v>20.000000000000007</v>
      </c>
      <c r="AB91">
        <v>40.000000000000014</v>
      </c>
      <c r="AC91">
        <v>40.000000000000014</v>
      </c>
      <c r="AD91">
        <v>40.000000000000014</v>
      </c>
      <c r="AE91">
        <v>40.000000000000014</v>
      </c>
      <c r="AF91">
        <v>49.999999999999986</v>
      </c>
      <c r="AG91">
        <v>65.00000000000001</v>
      </c>
      <c r="AH91">
        <v>65.00000000000001</v>
      </c>
      <c r="AI91">
        <v>85.00000000000001</v>
      </c>
      <c r="AJ91">
        <v>94.99999999999999</v>
      </c>
      <c r="AK91">
        <v>94.99999999999999</v>
      </c>
      <c r="AL91">
        <v>94.99999999999999</v>
      </c>
      <c r="AM91">
        <v>104.99999999999994</v>
      </c>
      <c r="AN91">
        <v>104.99999999999994</v>
      </c>
      <c r="AO91">
        <v>104.99999999999994</v>
      </c>
      <c r="AP91">
        <v>104.99999999999994</v>
      </c>
      <c r="AQ91">
        <v>104.99999999999994</v>
      </c>
      <c r="AR91">
        <v>104.99999999999994</v>
      </c>
      <c r="AS91">
        <v>104.99999999999994</v>
      </c>
      <c r="AT91">
        <v>149.99999999999994</v>
      </c>
      <c r="AU91">
        <v>149.99999999999994</v>
      </c>
      <c r="AV91">
        <v>149.99999999999994</v>
      </c>
      <c r="AW91">
        <v>179.99999999999983</v>
      </c>
      <c r="AX91">
        <v>194.99999999999977</v>
      </c>
      <c r="AY91">
        <v>209.99999999999974</v>
      </c>
      <c r="AZ91">
        <v>239.99999999999963</v>
      </c>
      <c r="BA91">
        <v>254.99999999999957</v>
      </c>
      <c r="BB91">
        <v>259.99999999999955</v>
      </c>
      <c r="BC91">
        <v>259.99999999999955</v>
      </c>
      <c r="BD91">
        <v>259.99999999999955</v>
      </c>
      <c r="BE91">
        <v>259.99999999999955</v>
      </c>
      <c r="BF91">
        <v>259.99999999999955</v>
      </c>
      <c r="BG91">
        <v>259.99999999999955</v>
      </c>
      <c r="BH91">
        <v>259.99999999999955</v>
      </c>
      <c r="BI91">
        <v>259.99999999999955</v>
      </c>
      <c r="BJ91">
        <v>259.99999999999955</v>
      </c>
      <c r="BK91">
        <v>259.99999999999955</v>
      </c>
      <c r="BL91">
        <v>279.9999999999995</v>
      </c>
      <c r="BM91">
        <v>279.9999999999995</v>
      </c>
    </row>
    <row r="92" spans="1:65" ht="12.75">
      <c r="A92">
        <v>25</v>
      </c>
      <c r="C92">
        <v>-130.00000000000003</v>
      </c>
      <c r="D92">
        <v>-130.00000000000003</v>
      </c>
      <c r="E92">
        <v>-130.00000000000003</v>
      </c>
      <c r="F92">
        <v>-130.00000000000003</v>
      </c>
      <c r="G92">
        <v>-130.00000000000003</v>
      </c>
      <c r="H92">
        <v>-130.00000000000003</v>
      </c>
      <c r="I92">
        <v>-130.00000000000003</v>
      </c>
      <c r="J92">
        <v>-130.00000000000003</v>
      </c>
      <c r="K92">
        <v>-130.00000000000003</v>
      </c>
      <c r="L92">
        <v>-130.00000000000003</v>
      </c>
      <c r="M92">
        <v>-100.00000000000004</v>
      </c>
      <c r="N92">
        <v>-130.00000000000003</v>
      </c>
      <c r="O92">
        <v>-100.00000000000004</v>
      </c>
      <c r="P92">
        <v>-100.00000000000004</v>
      </c>
      <c r="Q92">
        <v>-80.00000000000003</v>
      </c>
      <c r="R92">
        <v>-80.00000000000003</v>
      </c>
      <c r="S92">
        <v>-80.00000000000003</v>
      </c>
      <c r="T92">
        <v>-80.00000000000003</v>
      </c>
      <c r="U92">
        <v>-60.00000000000003</v>
      </c>
      <c r="V92">
        <v>-29.99999999999997</v>
      </c>
      <c r="W92">
        <v>-24.999999999999993</v>
      </c>
      <c r="X92">
        <v>-20.000000000000007</v>
      </c>
      <c r="Y92">
        <v>-20.000000000000007</v>
      </c>
      <c r="Z92">
        <v>-20.000000000000007</v>
      </c>
      <c r="AA92">
        <v>0</v>
      </c>
      <c r="AB92">
        <v>20.000000000000007</v>
      </c>
      <c r="AC92">
        <v>20.000000000000007</v>
      </c>
      <c r="AD92">
        <v>20.000000000000007</v>
      </c>
      <c r="AE92">
        <v>20.000000000000007</v>
      </c>
      <c r="AF92">
        <v>29.99999999999997</v>
      </c>
      <c r="AG92">
        <v>45</v>
      </c>
      <c r="AH92">
        <v>45</v>
      </c>
      <c r="AI92">
        <v>65.00000000000001</v>
      </c>
      <c r="AJ92">
        <v>74.99999999999997</v>
      </c>
      <c r="AK92">
        <v>74.99999999999997</v>
      </c>
      <c r="AL92">
        <v>74.99999999999997</v>
      </c>
      <c r="AM92">
        <v>84.99999999999994</v>
      </c>
      <c r="AN92">
        <v>84.99999999999994</v>
      </c>
      <c r="AO92">
        <v>84.99999999999994</v>
      </c>
      <c r="AP92">
        <v>84.99999999999994</v>
      </c>
      <c r="AQ92">
        <v>84.99999999999994</v>
      </c>
      <c r="AR92">
        <v>84.99999999999994</v>
      </c>
      <c r="AS92">
        <v>84.99999999999994</v>
      </c>
      <c r="AT92">
        <v>129.99999999999994</v>
      </c>
      <c r="AU92">
        <v>129.99999999999994</v>
      </c>
      <c r="AV92">
        <v>129.99999999999994</v>
      </c>
      <c r="AW92">
        <v>159.99999999999983</v>
      </c>
      <c r="AX92">
        <v>174.99999999999977</v>
      </c>
      <c r="AY92">
        <v>189.99999999999972</v>
      </c>
      <c r="AZ92">
        <v>219.99999999999963</v>
      </c>
      <c r="BA92">
        <v>234.99999999999957</v>
      </c>
      <c r="BB92">
        <v>239.99999999999955</v>
      </c>
      <c r="BC92">
        <v>239.99999999999955</v>
      </c>
      <c r="BD92">
        <v>239.99999999999955</v>
      </c>
      <c r="BE92">
        <v>239.99999999999955</v>
      </c>
      <c r="BF92">
        <v>239.99999999999955</v>
      </c>
      <c r="BG92">
        <v>239.99999999999955</v>
      </c>
      <c r="BH92">
        <v>239.99999999999955</v>
      </c>
      <c r="BI92">
        <v>239.99999999999955</v>
      </c>
      <c r="BJ92">
        <v>239.99999999999955</v>
      </c>
      <c r="BK92">
        <v>239.99999999999955</v>
      </c>
      <c r="BL92">
        <v>259.9999999999995</v>
      </c>
      <c r="BM92">
        <v>259.9999999999995</v>
      </c>
    </row>
    <row r="93" spans="1:65" ht="12.75">
      <c r="A93">
        <v>26</v>
      </c>
      <c r="C93">
        <v>-150.00000000000003</v>
      </c>
      <c r="D93">
        <v>-150.00000000000003</v>
      </c>
      <c r="E93">
        <v>-150.00000000000003</v>
      </c>
      <c r="F93">
        <v>-150.00000000000003</v>
      </c>
      <c r="G93">
        <v>-150.00000000000003</v>
      </c>
      <c r="H93">
        <v>-150.00000000000003</v>
      </c>
      <c r="I93">
        <v>-150.00000000000003</v>
      </c>
      <c r="J93">
        <v>-150.00000000000003</v>
      </c>
      <c r="K93">
        <v>-150.00000000000003</v>
      </c>
      <c r="L93">
        <v>-150.00000000000003</v>
      </c>
      <c r="M93">
        <v>-120.00000000000006</v>
      </c>
      <c r="N93">
        <v>-150.00000000000003</v>
      </c>
      <c r="O93">
        <v>-120.00000000000006</v>
      </c>
      <c r="P93">
        <v>-120.00000000000006</v>
      </c>
      <c r="Q93">
        <v>-100.00000000000004</v>
      </c>
      <c r="R93">
        <v>-100.00000000000004</v>
      </c>
      <c r="S93">
        <v>-100.00000000000004</v>
      </c>
      <c r="T93">
        <v>-100.00000000000004</v>
      </c>
      <c r="U93">
        <v>-80.00000000000003</v>
      </c>
      <c r="V93">
        <v>-49.999999999999986</v>
      </c>
      <c r="W93">
        <v>-45</v>
      </c>
      <c r="X93">
        <v>-40.000000000000014</v>
      </c>
      <c r="Y93">
        <v>-40.000000000000014</v>
      </c>
      <c r="Z93">
        <v>-40.000000000000014</v>
      </c>
      <c r="AA93">
        <v>-20.000000000000007</v>
      </c>
      <c r="AB93">
        <v>0</v>
      </c>
      <c r="AC93">
        <v>0</v>
      </c>
      <c r="AD93">
        <v>0</v>
      </c>
      <c r="AE93">
        <v>0</v>
      </c>
      <c r="AF93">
        <v>9.999999999999964</v>
      </c>
      <c r="AG93">
        <v>24.999999999999993</v>
      </c>
      <c r="AH93">
        <v>24.999999999999993</v>
      </c>
      <c r="AI93">
        <v>45</v>
      </c>
      <c r="AJ93">
        <v>54.999999999999964</v>
      </c>
      <c r="AK93">
        <v>54.999999999999964</v>
      </c>
      <c r="AL93">
        <v>54.999999999999964</v>
      </c>
      <c r="AM93">
        <v>64.99999999999993</v>
      </c>
      <c r="AN93">
        <v>64.99999999999993</v>
      </c>
      <c r="AO93">
        <v>64.99999999999993</v>
      </c>
      <c r="AP93">
        <v>64.99999999999993</v>
      </c>
      <c r="AQ93">
        <v>64.99999999999993</v>
      </c>
      <c r="AR93">
        <v>64.99999999999993</v>
      </c>
      <c r="AS93">
        <v>64.99999999999993</v>
      </c>
      <c r="AT93">
        <v>109.99999999999993</v>
      </c>
      <c r="AU93">
        <v>109.99999999999993</v>
      </c>
      <c r="AV93">
        <v>109.99999999999993</v>
      </c>
      <c r="AW93">
        <v>139.99999999999983</v>
      </c>
      <c r="AX93">
        <v>154.99999999999977</v>
      </c>
      <c r="AY93">
        <v>169.99999999999972</v>
      </c>
      <c r="AZ93">
        <v>199.9999999999996</v>
      </c>
      <c r="BA93">
        <v>214.99999999999955</v>
      </c>
      <c r="BB93">
        <v>219.99999999999955</v>
      </c>
      <c r="BC93">
        <v>219.99999999999955</v>
      </c>
      <c r="BD93">
        <v>219.99999999999955</v>
      </c>
      <c r="BE93">
        <v>219.99999999999955</v>
      </c>
      <c r="BF93">
        <v>219.99999999999955</v>
      </c>
      <c r="BG93">
        <v>219.99999999999955</v>
      </c>
      <c r="BH93">
        <v>219.99999999999955</v>
      </c>
      <c r="BI93">
        <v>219.99999999999955</v>
      </c>
      <c r="BJ93">
        <v>219.99999999999955</v>
      </c>
      <c r="BK93">
        <v>219.99999999999955</v>
      </c>
      <c r="BL93">
        <v>239.99999999999946</v>
      </c>
      <c r="BM93">
        <v>239.99999999999946</v>
      </c>
    </row>
    <row r="94" spans="1:65" ht="12.75">
      <c r="A94">
        <v>27</v>
      </c>
      <c r="C94">
        <v>-150.00000000000003</v>
      </c>
      <c r="D94">
        <v>-150.00000000000003</v>
      </c>
      <c r="E94">
        <v>-150.00000000000003</v>
      </c>
      <c r="F94">
        <v>-150.00000000000003</v>
      </c>
      <c r="G94">
        <v>-150.00000000000003</v>
      </c>
      <c r="H94">
        <v>-150.00000000000003</v>
      </c>
      <c r="I94">
        <v>-150.00000000000003</v>
      </c>
      <c r="J94">
        <v>-150.00000000000003</v>
      </c>
      <c r="K94">
        <v>-150.00000000000003</v>
      </c>
      <c r="L94">
        <v>-150.00000000000003</v>
      </c>
      <c r="M94">
        <v>-120.00000000000006</v>
      </c>
      <c r="N94">
        <v>-150.00000000000003</v>
      </c>
      <c r="O94">
        <v>-120.00000000000006</v>
      </c>
      <c r="P94">
        <v>-120.00000000000006</v>
      </c>
      <c r="Q94">
        <v>-100.00000000000004</v>
      </c>
      <c r="R94">
        <v>-100.00000000000004</v>
      </c>
      <c r="S94">
        <v>-100.00000000000004</v>
      </c>
      <c r="T94">
        <v>-100.00000000000004</v>
      </c>
      <c r="U94">
        <v>-80.00000000000003</v>
      </c>
      <c r="V94">
        <v>-49.999999999999986</v>
      </c>
      <c r="W94">
        <v>-45</v>
      </c>
      <c r="X94">
        <v>-40.000000000000014</v>
      </c>
      <c r="Y94">
        <v>-40.000000000000014</v>
      </c>
      <c r="Z94">
        <v>-40.000000000000014</v>
      </c>
      <c r="AA94">
        <v>-20.000000000000007</v>
      </c>
      <c r="AB94">
        <v>0</v>
      </c>
      <c r="AC94">
        <v>0</v>
      </c>
      <c r="AD94">
        <v>0</v>
      </c>
      <c r="AE94">
        <v>0</v>
      </c>
      <c r="AF94">
        <v>9.999999999999964</v>
      </c>
      <c r="AG94">
        <v>24.999999999999993</v>
      </c>
      <c r="AH94">
        <v>24.999999999999993</v>
      </c>
      <c r="AI94">
        <v>45</v>
      </c>
      <c r="AJ94">
        <v>54.999999999999964</v>
      </c>
      <c r="AK94">
        <v>54.999999999999964</v>
      </c>
      <c r="AL94">
        <v>54.999999999999964</v>
      </c>
      <c r="AM94">
        <v>64.99999999999993</v>
      </c>
      <c r="AN94">
        <v>64.99999999999993</v>
      </c>
      <c r="AO94">
        <v>64.99999999999993</v>
      </c>
      <c r="AP94">
        <v>64.99999999999993</v>
      </c>
      <c r="AQ94">
        <v>64.99999999999993</v>
      </c>
      <c r="AR94">
        <v>64.99999999999993</v>
      </c>
      <c r="AS94">
        <v>64.99999999999993</v>
      </c>
      <c r="AT94">
        <v>109.99999999999993</v>
      </c>
      <c r="AU94">
        <v>109.99999999999993</v>
      </c>
      <c r="AV94">
        <v>109.99999999999993</v>
      </c>
      <c r="AW94">
        <v>139.99999999999983</v>
      </c>
      <c r="AX94">
        <v>154.99999999999977</v>
      </c>
      <c r="AY94">
        <v>169.99999999999972</v>
      </c>
      <c r="AZ94">
        <v>199.9999999999996</v>
      </c>
      <c r="BA94">
        <v>214.99999999999955</v>
      </c>
      <c r="BB94">
        <v>219.99999999999955</v>
      </c>
      <c r="BC94">
        <v>219.99999999999955</v>
      </c>
      <c r="BD94">
        <v>219.99999999999955</v>
      </c>
      <c r="BE94">
        <v>219.99999999999955</v>
      </c>
      <c r="BF94">
        <v>219.99999999999955</v>
      </c>
      <c r="BG94">
        <v>219.99999999999955</v>
      </c>
      <c r="BH94">
        <v>219.99999999999955</v>
      </c>
      <c r="BI94">
        <v>219.99999999999955</v>
      </c>
      <c r="BJ94">
        <v>219.99999999999955</v>
      </c>
      <c r="BK94">
        <v>219.99999999999955</v>
      </c>
      <c r="BL94">
        <v>239.99999999999946</v>
      </c>
      <c r="BM94">
        <v>239.99999999999946</v>
      </c>
    </row>
    <row r="95" spans="1:65" ht="12.75">
      <c r="A95">
        <v>28</v>
      </c>
      <c r="C95">
        <v>-150.00000000000003</v>
      </c>
      <c r="D95">
        <v>-150.00000000000003</v>
      </c>
      <c r="E95">
        <v>-150.00000000000003</v>
      </c>
      <c r="F95">
        <v>-150.00000000000003</v>
      </c>
      <c r="G95">
        <v>-150.00000000000003</v>
      </c>
      <c r="H95">
        <v>-150.00000000000003</v>
      </c>
      <c r="I95">
        <v>-150.00000000000003</v>
      </c>
      <c r="J95">
        <v>-150.00000000000003</v>
      </c>
      <c r="K95">
        <v>-150.00000000000003</v>
      </c>
      <c r="L95">
        <v>-150.00000000000003</v>
      </c>
      <c r="M95">
        <v>-120.00000000000006</v>
      </c>
      <c r="N95">
        <v>-150.00000000000003</v>
      </c>
      <c r="O95">
        <v>-120.00000000000006</v>
      </c>
      <c r="P95">
        <v>-120.00000000000006</v>
      </c>
      <c r="Q95">
        <v>-100.00000000000004</v>
      </c>
      <c r="R95">
        <v>-100.00000000000004</v>
      </c>
      <c r="S95">
        <v>-100.00000000000004</v>
      </c>
      <c r="T95">
        <v>-100.00000000000004</v>
      </c>
      <c r="U95">
        <v>-80.00000000000003</v>
      </c>
      <c r="V95">
        <v>-49.999999999999986</v>
      </c>
      <c r="W95">
        <v>-45</v>
      </c>
      <c r="X95">
        <v>-40.000000000000014</v>
      </c>
      <c r="Y95">
        <v>-40.000000000000014</v>
      </c>
      <c r="Z95">
        <v>-40.000000000000014</v>
      </c>
      <c r="AA95">
        <v>-20.000000000000007</v>
      </c>
      <c r="AB95">
        <v>0</v>
      </c>
      <c r="AC95">
        <v>0</v>
      </c>
      <c r="AD95">
        <v>0</v>
      </c>
      <c r="AE95">
        <v>0</v>
      </c>
      <c r="AF95">
        <v>9.999999999999964</v>
      </c>
      <c r="AG95">
        <v>24.999999999999993</v>
      </c>
      <c r="AH95">
        <v>24.999999999999993</v>
      </c>
      <c r="AI95">
        <v>45</v>
      </c>
      <c r="AJ95">
        <v>54.999999999999964</v>
      </c>
      <c r="AK95">
        <v>54.999999999999964</v>
      </c>
      <c r="AL95">
        <v>54.999999999999964</v>
      </c>
      <c r="AM95">
        <v>64.99999999999993</v>
      </c>
      <c r="AN95">
        <v>64.99999999999993</v>
      </c>
      <c r="AO95">
        <v>64.99999999999993</v>
      </c>
      <c r="AP95">
        <v>64.99999999999993</v>
      </c>
      <c r="AQ95">
        <v>64.99999999999993</v>
      </c>
      <c r="AR95">
        <v>64.99999999999993</v>
      </c>
      <c r="AS95">
        <v>64.99999999999993</v>
      </c>
      <c r="AT95">
        <v>109.99999999999993</v>
      </c>
      <c r="AU95">
        <v>109.99999999999993</v>
      </c>
      <c r="AV95">
        <v>109.99999999999993</v>
      </c>
      <c r="AW95">
        <v>139.99999999999983</v>
      </c>
      <c r="AX95">
        <v>154.99999999999977</v>
      </c>
      <c r="AY95">
        <v>169.99999999999972</v>
      </c>
      <c r="AZ95">
        <v>199.9999999999996</v>
      </c>
      <c r="BA95">
        <v>214.99999999999955</v>
      </c>
      <c r="BB95">
        <v>219.99999999999955</v>
      </c>
      <c r="BC95">
        <v>219.99999999999955</v>
      </c>
      <c r="BD95">
        <v>219.99999999999955</v>
      </c>
      <c r="BE95">
        <v>219.99999999999955</v>
      </c>
      <c r="BF95">
        <v>219.99999999999955</v>
      </c>
      <c r="BG95">
        <v>219.99999999999955</v>
      </c>
      <c r="BH95">
        <v>219.99999999999955</v>
      </c>
      <c r="BI95">
        <v>219.99999999999955</v>
      </c>
      <c r="BJ95">
        <v>219.99999999999955</v>
      </c>
      <c r="BK95">
        <v>219.99999999999955</v>
      </c>
      <c r="BL95">
        <v>239.99999999999946</v>
      </c>
      <c r="BM95">
        <v>239.99999999999946</v>
      </c>
    </row>
    <row r="96" spans="1:65" ht="12.75">
      <c r="A96">
        <v>29</v>
      </c>
      <c r="C96">
        <v>-150.00000000000003</v>
      </c>
      <c r="D96">
        <v>-150.00000000000003</v>
      </c>
      <c r="E96">
        <v>-150.00000000000003</v>
      </c>
      <c r="F96">
        <v>-150.00000000000003</v>
      </c>
      <c r="G96">
        <v>-150.00000000000003</v>
      </c>
      <c r="H96">
        <v>-150.00000000000003</v>
      </c>
      <c r="I96">
        <v>-150.00000000000003</v>
      </c>
      <c r="J96">
        <v>-150.00000000000003</v>
      </c>
      <c r="K96">
        <v>-150.00000000000003</v>
      </c>
      <c r="L96">
        <v>-150.00000000000003</v>
      </c>
      <c r="M96">
        <v>-120.00000000000006</v>
      </c>
      <c r="N96">
        <v>-150.00000000000003</v>
      </c>
      <c r="O96">
        <v>-120.00000000000006</v>
      </c>
      <c r="P96">
        <v>-120.00000000000006</v>
      </c>
      <c r="Q96">
        <v>-100.00000000000004</v>
      </c>
      <c r="R96">
        <v>-100.00000000000004</v>
      </c>
      <c r="S96">
        <v>-100.00000000000004</v>
      </c>
      <c r="T96">
        <v>-100.00000000000004</v>
      </c>
      <c r="U96">
        <v>-80.00000000000003</v>
      </c>
      <c r="V96">
        <v>-49.999999999999986</v>
      </c>
      <c r="W96">
        <v>-45</v>
      </c>
      <c r="X96">
        <v>-40.000000000000014</v>
      </c>
      <c r="Y96">
        <v>-40.000000000000014</v>
      </c>
      <c r="Z96">
        <v>-40.000000000000014</v>
      </c>
      <c r="AA96">
        <v>-20.000000000000007</v>
      </c>
      <c r="AB96">
        <v>0</v>
      </c>
      <c r="AC96">
        <v>0</v>
      </c>
      <c r="AD96">
        <v>0</v>
      </c>
      <c r="AE96">
        <v>0</v>
      </c>
      <c r="AF96">
        <v>9.999999999999964</v>
      </c>
      <c r="AG96">
        <v>24.999999999999993</v>
      </c>
      <c r="AH96">
        <v>24.999999999999993</v>
      </c>
      <c r="AI96">
        <v>45</v>
      </c>
      <c r="AJ96">
        <v>54.999999999999964</v>
      </c>
      <c r="AK96">
        <v>54.999999999999964</v>
      </c>
      <c r="AL96">
        <v>54.999999999999964</v>
      </c>
      <c r="AM96">
        <v>64.99999999999993</v>
      </c>
      <c r="AN96">
        <v>64.99999999999993</v>
      </c>
      <c r="AO96">
        <v>64.99999999999993</v>
      </c>
      <c r="AP96">
        <v>64.99999999999993</v>
      </c>
      <c r="AQ96">
        <v>64.99999999999993</v>
      </c>
      <c r="AR96">
        <v>64.99999999999993</v>
      </c>
      <c r="AS96">
        <v>64.99999999999993</v>
      </c>
      <c r="AT96">
        <v>109.99999999999993</v>
      </c>
      <c r="AU96">
        <v>109.99999999999993</v>
      </c>
      <c r="AV96">
        <v>109.99999999999993</v>
      </c>
      <c r="AW96">
        <v>139.99999999999983</v>
      </c>
      <c r="AX96">
        <v>154.99999999999977</v>
      </c>
      <c r="AY96">
        <v>169.99999999999972</v>
      </c>
      <c r="AZ96">
        <v>199.9999999999996</v>
      </c>
      <c r="BA96">
        <v>214.99999999999955</v>
      </c>
      <c r="BB96">
        <v>219.99999999999955</v>
      </c>
      <c r="BC96">
        <v>219.99999999999955</v>
      </c>
      <c r="BD96">
        <v>219.99999999999955</v>
      </c>
      <c r="BE96">
        <v>219.99999999999955</v>
      </c>
      <c r="BF96">
        <v>219.99999999999955</v>
      </c>
      <c r="BG96">
        <v>219.99999999999955</v>
      </c>
      <c r="BH96">
        <v>219.99999999999955</v>
      </c>
      <c r="BI96">
        <v>219.99999999999955</v>
      </c>
      <c r="BJ96">
        <v>219.99999999999955</v>
      </c>
      <c r="BK96">
        <v>219.99999999999955</v>
      </c>
      <c r="BL96">
        <v>239.99999999999946</v>
      </c>
      <c r="BM96">
        <v>239.99999999999946</v>
      </c>
    </row>
    <row r="97" spans="1:65" ht="12.75">
      <c r="A97">
        <v>30</v>
      </c>
      <c r="C97">
        <v>-160</v>
      </c>
      <c r="D97">
        <v>-160</v>
      </c>
      <c r="E97">
        <v>-160</v>
      </c>
      <c r="F97">
        <v>-160</v>
      </c>
      <c r="G97">
        <v>-160</v>
      </c>
      <c r="H97">
        <v>-160</v>
      </c>
      <c r="I97">
        <v>-160</v>
      </c>
      <c r="J97">
        <v>-160</v>
      </c>
      <c r="K97">
        <v>-160</v>
      </c>
      <c r="L97">
        <v>-160</v>
      </c>
      <c r="M97">
        <v>-130.00000000000003</v>
      </c>
      <c r="N97">
        <v>-160</v>
      </c>
      <c r="O97">
        <v>-130.00000000000003</v>
      </c>
      <c r="P97">
        <v>-130.00000000000003</v>
      </c>
      <c r="Q97">
        <v>-110.00000000000001</v>
      </c>
      <c r="R97">
        <v>-110.00000000000001</v>
      </c>
      <c r="S97">
        <v>-110.00000000000001</v>
      </c>
      <c r="T97">
        <v>-110.00000000000001</v>
      </c>
      <c r="U97">
        <v>-90</v>
      </c>
      <c r="V97">
        <v>-59.99999999999994</v>
      </c>
      <c r="W97">
        <v>-54.999999999999964</v>
      </c>
      <c r="X97">
        <v>-49.999999999999986</v>
      </c>
      <c r="Y97">
        <v>-49.999999999999986</v>
      </c>
      <c r="Z97">
        <v>-49.999999999999986</v>
      </c>
      <c r="AA97">
        <v>-29.99999999999997</v>
      </c>
      <c r="AB97">
        <v>-9.999999999999964</v>
      </c>
      <c r="AC97">
        <v>-9.999999999999964</v>
      </c>
      <c r="AD97">
        <v>-9.999999999999964</v>
      </c>
      <c r="AE97">
        <v>-9.999999999999964</v>
      </c>
      <c r="AF97">
        <v>0</v>
      </c>
      <c r="AG97">
        <v>15.000000000000027</v>
      </c>
      <c r="AH97">
        <v>15.000000000000027</v>
      </c>
      <c r="AI97">
        <v>35.000000000000036</v>
      </c>
      <c r="AJ97">
        <v>45</v>
      </c>
      <c r="AK97">
        <v>45</v>
      </c>
      <c r="AL97">
        <v>45</v>
      </c>
      <c r="AM97">
        <v>54.999999999999964</v>
      </c>
      <c r="AN97">
        <v>54.999999999999964</v>
      </c>
      <c r="AO97">
        <v>54.999999999999964</v>
      </c>
      <c r="AP97">
        <v>54.999999999999964</v>
      </c>
      <c r="AQ97">
        <v>54.999999999999964</v>
      </c>
      <c r="AR97">
        <v>54.999999999999964</v>
      </c>
      <c r="AS97">
        <v>54.999999999999964</v>
      </c>
      <c r="AT97">
        <v>99.99999999999997</v>
      </c>
      <c r="AU97">
        <v>99.99999999999997</v>
      </c>
      <c r="AV97">
        <v>99.99999999999997</v>
      </c>
      <c r="AW97">
        <v>129.99999999999986</v>
      </c>
      <c r="AX97">
        <v>144.9999999999998</v>
      </c>
      <c r="AY97">
        <v>159.99999999999974</v>
      </c>
      <c r="AZ97">
        <v>189.99999999999966</v>
      </c>
      <c r="BA97">
        <v>204.9999999999996</v>
      </c>
      <c r="BB97">
        <v>209.99999999999957</v>
      </c>
      <c r="BC97">
        <v>209.99999999999957</v>
      </c>
      <c r="BD97">
        <v>209.99999999999957</v>
      </c>
      <c r="BE97">
        <v>209.99999999999957</v>
      </c>
      <c r="BF97">
        <v>209.99999999999957</v>
      </c>
      <c r="BG97">
        <v>209.99999999999957</v>
      </c>
      <c r="BH97">
        <v>209.99999999999957</v>
      </c>
      <c r="BI97">
        <v>209.99999999999957</v>
      </c>
      <c r="BJ97">
        <v>209.99999999999957</v>
      </c>
      <c r="BK97">
        <v>209.99999999999957</v>
      </c>
      <c r="BL97">
        <v>229.9999999999995</v>
      </c>
      <c r="BM97">
        <v>229.9999999999995</v>
      </c>
    </row>
    <row r="98" spans="1:65" ht="12.75">
      <c r="A98">
        <v>31</v>
      </c>
      <c r="C98">
        <v>-175.00000000000003</v>
      </c>
      <c r="D98">
        <v>-175.00000000000003</v>
      </c>
      <c r="E98">
        <v>-175.00000000000003</v>
      </c>
      <c r="F98">
        <v>-175.00000000000003</v>
      </c>
      <c r="G98">
        <v>-175.00000000000003</v>
      </c>
      <c r="H98">
        <v>-175.00000000000003</v>
      </c>
      <c r="I98">
        <v>-175.00000000000003</v>
      </c>
      <c r="J98">
        <v>-175.00000000000003</v>
      </c>
      <c r="K98">
        <v>-175.00000000000003</v>
      </c>
      <c r="L98">
        <v>-175.00000000000003</v>
      </c>
      <c r="M98">
        <v>-145.00000000000006</v>
      </c>
      <c r="N98">
        <v>-175.00000000000003</v>
      </c>
      <c r="O98">
        <v>-145.00000000000006</v>
      </c>
      <c r="P98">
        <v>-145.00000000000006</v>
      </c>
      <c r="Q98">
        <v>-125.00000000000003</v>
      </c>
      <c r="R98">
        <v>-125.00000000000003</v>
      </c>
      <c r="S98">
        <v>-125.00000000000003</v>
      </c>
      <c r="T98">
        <v>-125.00000000000003</v>
      </c>
      <c r="U98">
        <v>-105.00000000000003</v>
      </c>
      <c r="V98">
        <v>-74.99999999999997</v>
      </c>
      <c r="W98">
        <v>-69.99999999999999</v>
      </c>
      <c r="X98">
        <v>-65.00000000000001</v>
      </c>
      <c r="Y98">
        <v>-65.00000000000001</v>
      </c>
      <c r="Z98">
        <v>-65.00000000000001</v>
      </c>
      <c r="AA98">
        <v>-45</v>
      </c>
      <c r="AB98">
        <v>-24.999999999999993</v>
      </c>
      <c r="AC98">
        <v>-24.999999999999993</v>
      </c>
      <c r="AD98">
        <v>-24.999999999999993</v>
      </c>
      <c r="AE98">
        <v>-24.999999999999993</v>
      </c>
      <c r="AF98">
        <v>-15.000000000000027</v>
      </c>
      <c r="AG98">
        <v>0</v>
      </c>
      <c r="AH98">
        <v>0</v>
      </c>
      <c r="AI98">
        <v>20.000000000000007</v>
      </c>
      <c r="AJ98">
        <v>29.99999999999997</v>
      </c>
      <c r="AK98">
        <v>29.99999999999997</v>
      </c>
      <c r="AL98">
        <v>29.99999999999997</v>
      </c>
      <c r="AM98">
        <v>39.999999999999936</v>
      </c>
      <c r="AN98">
        <v>39.999999999999936</v>
      </c>
      <c r="AO98">
        <v>39.999999999999936</v>
      </c>
      <c r="AP98">
        <v>39.999999999999936</v>
      </c>
      <c r="AQ98">
        <v>39.999999999999936</v>
      </c>
      <c r="AR98">
        <v>39.999999999999936</v>
      </c>
      <c r="AS98">
        <v>39.999999999999936</v>
      </c>
      <c r="AT98">
        <v>84.99999999999994</v>
      </c>
      <c r="AU98">
        <v>84.99999999999994</v>
      </c>
      <c r="AV98">
        <v>84.99999999999994</v>
      </c>
      <c r="AW98">
        <v>114.99999999999983</v>
      </c>
      <c r="AX98">
        <v>129.99999999999977</v>
      </c>
      <c r="AY98">
        <v>144.99999999999972</v>
      </c>
      <c r="AZ98">
        <v>174.99999999999963</v>
      </c>
      <c r="BA98">
        <v>189.99999999999957</v>
      </c>
      <c r="BB98">
        <v>194.99999999999955</v>
      </c>
      <c r="BC98">
        <v>194.99999999999955</v>
      </c>
      <c r="BD98">
        <v>194.99999999999955</v>
      </c>
      <c r="BE98">
        <v>194.99999999999955</v>
      </c>
      <c r="BF98">
        <v>194.99999999999955</v>
      </c>
      <c r="BG98">
        <v>194.99999999999955</v>
      </c>
      <c r="BH98">
        <v>194.99999999999955</v>
      </c>
      <c r="BI98">
        <v>194.99999999999955</v>
      </c>
      <c r="BJ98">
        <v>194.99999999999955</v>
      </c>
      <c r="BK98">
        <v>194.99999999999955</v>
      </c>
      <c r="BL98">
        <v>214.9999999999995</v>
      </c>
      <c r="BM98">
        <v>214.9999999999995</v>
      </c>
    </row>
    <row r="99" spans="1:65" ht="12.75">
      <c r="A99">
        <v>32</v>
      </c>
      <c r="C99">
        <v>-175.00000000000003</v>
      </c>
      <c r="D99">
        <v>-175.00000000000003</v>
      </c>
      <c r="E99">
        <v>-175.00000000000003</v>
      </c>
      <c r="F99">
        <v>-175.00000000000003</v>
      </c>
      <c r="G99">
        <v>-175.00000000000003</v>
      </c>
      <c r="H99">
        <v>-175.00000000000003</v>
      </c>
      <c r="I99">
        <v>-175.00000000000003</v>
      </c>
      <c r="J99">
        <v>-175.00000000000003</v>
      </c>
      <c r="K99">
        <v>-175.00000000000003</v>
      </c>
      <c r="L99">
        <v>-175.00000000000003</v>
      </c>
      <c r="M99">
        <v>-145.00000000000006</v>
      </c>
      <c r="N99">
        <v>-175.00000000000003</v>
      </c>
      <c r="O99">
        <v>-145.00000000000006</v>
      </c>
      <c r="P99">
        <v>-145.00000000000006</v>
      </c>
      <c r="Q99">
        <v>-125.00000000000003</v>
      </c>
      <c r="R99">
        <v>-125.00000000000003</v>
      </c>
      <c r="S99">
        <v>-125.00000000000003</v>
      </c>
      <c r="T99">
        <v>-125.00000000000003</v>
      </c>
      <c r="U99">
        <v>-105.00000000000003</v>
      </c>
      <c r="V99">
        <v>-74.99999999999997</v>
      </c>
      <c r="W99">
        <v>-69.99999999999999</v>
      </c>
      <c r="X99">
        <v>-65.00000000000001</v>
      </c>
      <c r="Y99">
        <v>-65.00000000000001</v>
      </c>
      <c r="Z99">
        <v>-65.00000000000001</v>
      </c>
      <c r="AA99">
        <v>-45</v>
      </c>
      <c r="AB99">
        <v>-24.999999999999993</v>
      </c>
      <c r="AC99">
        <v>-24.999999999999993</v>
      </c>
      <c r="AD99">
        <v>-24.999999999999993</v>
      </c>
      <c r="AE99">
        <v>-24.999999999999993</v>
      </c>
      <c r="AF99">
        <v>-15.000000000000027</v>
      </c>
      <c r="AG99">
        <v>0</v>
      </c>
      <c r="AH99">
        <v>0</v>
      </c>
      <c r="AI99">
        <v>20.000000000000007</v>
      </c>
      <c r="AJ99">
        <v>29.99999999999997</v>
      </c>
      <c r="AK99">
        <v>29.99999999999997</v>
      </c>
      <c r="AL99">
        <v>29.99999999999997</v>
      </c>
      <c r="AM99">
        <v>39.999999999999936</v>
      </c>
      <c r="AN99">
        <v>39.999999999999936</v>
      </c>
      <c r="AO99">
        <v>39.999999999999936</v>
      </c>
      <c r="AP99">
        <v>39.999999999999936</v>
      </c>
      <c r="AQ99">
        <v>39.999999999999936</v>
      </c>
      <c r="AR99">
        <v>39.999999999999936</v>
      </c>
      <c r="AS99">
        <v>39.999999999999936</v>
      </c>
      <c r="AT99">
        <v>84.99999999999994</v>
      </c>
      <c r="AU99">
        <v>84.99999999999994</v>
      </c>
      <c r="AV99">
        <v>84.99999999999994</v>
      </c>
      <c r="AW99">
        <v>114.99999999999983</v>
      </c>
      <c r="AX99">
        <v>129.99999999999977</v>
      </c>
      <c r="AY99">
        <v>144.99999999999972</v>
      </c>
      <c r="AZ99">
        <v>174.99999999999963</v>
      </c>
      <c r="BA99">
        <v>189.99999999999957</v>
      </c>
      <c r="BB99">
        <v>194.99999999999955</v>
      </c>
      <c r="BC99">
        <v>194.99999999999955</v>
      </c>
      <c r="BD99">
        <v>194.99999999999955</v>
      </c>
      <c r="BE99">
        <v>194.99999999999955</v>
      </c>
      <c r="BF99">
        <v>194.99999999999955</v>
      </c>
      <c r="BG99">
        <v>194.99999999999955</v>
      </c>
      <c r="BH99">
        <v>194.99999999999955</v>
      </c>
      <c r="BI99">
        <v>194.99999999999955</v>
      </c>
      <c r="BJ99">
        <v>194.99999999999955</v>
      </c>
      <c r="BK99">
        <v>194.99999999999955</v>
      </c>
      <c r="BL99">
        <v>214.9999999999995</v>
      </c>
      <c r="BM99">
        <v>214.9999999999995</v>
      </c>
    </row>
    <row r="100" spans="1:65" ht="12.75">
      <c r="A100">
        <v>33</v>
      </c>
      <c r="C100">
        <v>-195.00000000000003</v>
      </c>
      <c r="D100">
        <v>-195.00000000000003</v>
      </c>
      <c r="E100">
        <v>-195.00000000000003</v>
      </c>
      <c r="F100">
        <v>-195.00000000000003</v>
      </c>
      <c r="G100">
        <v>-195.00000000000003</v>
      </c>
      <c r="H100">
        <v>-195.00000000000003</v>
      </c>
      <c r="I100">
        <v>-195.00000000000003</v>
      </c>
      <c r="J100">
        <v>-195.00000000000003</v>
      </c>
      <c r="K100">
        <v>-195.00000000000003</v>
      </c>
      <c r="L100">
        <v>-195.00000000000003</v>
      </c>
      <c r="M100">
        <v>-165.00000000000006</v>
      </c>
      <c r="N100">
        <v>-195.00000000000003</v>
      </c>
      <c r="O100">
        <v>-165.00000000000006</v>
      </c>
      <c r="P100">
        <v>-165.00000000000006</v>
      </c>
      <c r="Q100">
        <v>-145.00000000000006</v>
      </c>
      <c r="R100">
        <v>-145.00000000000006</v>
      </c>
      <c r="S100">
        <v>-145.00000000000006</v>
      </c>
      <c r="T100">
        <v>-145.00000000000006</v>
      </c>
      <c r="U100">
        <v>-125.00000000000003</v>
      </c>
      <c r="V100">
        <v>-94.99999999999999</v>
      </c>
      <c r="W100">
        <v>-90</v>
      </c>
      <c r="X100">
        <v>-85.00000000000001</v>
      </c>
      <c r="Y100">
        <v>-85.00000000000001</v>
      </c>
      <c r="Z100">
        <v>-85.00000000000001</v>
      </c>
      <c r="AA100">
        <v>-65.00000000000001</v>
      </c>
      <c r="AB100">
        <v>-45</v>
      </c>
      <c r="AC100">
        <v>-45</v>
      </c>
      <c r="AD100">
        <v>-45</v>
      </c>
      <c r="AE100">
        <v>-45</v>
      </c>
      <c r="AF100">
        <v>-35.000000000000036</v>
      </c>
      <c r="AG100">
        <v>-20.000000000000007</v>
      </c>
      <c r="AH100">
        <v>-20.000000000000007</v>
      </c>
      <c r="AI100">
        <v>0</v>
      </c>
      <c r="AJ100">
        <v>9.999999999999964</v>
      </c>
      <c r="AK100">
        <v>9.999999999999964</v>
      </c>
      <c r="AL100">
        <v>9.999999999999964</v>
      </c>
      <c r="AM100">
        <v>19.99999999999993</v>
      </c>
      <c r="AN100">
        <v>19.99999999999993</v>
      </c>
      <c r="AO100">
        <v>19.99999999999993</v>
      </c>
      <c r="AP100">
        <v>19.99999999999993</v>
      </c>
      <c r="AQ100">
        <v>19.99999999999993</v>
      </c>
      <c r="AR100">
        <v>19.99999999999993</v>
      </c>
      <c r="AS100">
        <v>19.99999999999993</v>
      </c>
      <c r="AT100">
        <v>64.99999999999993</v>
      </c>
      <c r="AU100">
        <v>64.99999999999993</v>
      </c>
      <c r="AV100">
        <v>64.99999999999993</v>
      </c>
      <c r="AW100">
        <v>94.99999999999983</v>
      </c>
      <c r="AX100">
        <v>109.99999999999977</v>
      </c>
      <c r="AY100">
        <v>124.99999999999972</v>
      </c>
      <c r="AZ100">
        <v>154.9999999999996</v>
      </c>
      <c r="BA100">
        <v>169.99999999999955</v>
      </c>
      <c r="BB100">
        <v>174.99999999999955</v>
      </c>
      <c r="BC100">
        <v>174.99999999999955</v>
      </c>
      <c r="BD100">
        <v>174.99999999999955</v>
      </c>
      <c r="BE100">
        <v>174.99999999999955</v>
      </c>
      <c r="BF100">
        <v>174.99999999999955</v>
      </c>
      <c r="BG100">
        <v>174.99999999999955</v>
      </c>
      <c r="BH100">
        <v>174.99999999999955</v>
      </c>
      <c r="BI100">
        <v>174.99999999999955</v>
      </c>
      <c r="BJ100">
        <v>174.99999999999955</v>
      </c>
      <c r="BK100">
        <v>174.99999999999955</v>
      </c>
      <c r="BL100">
        <v>194.99999999999946</v>
      </c>
      <c r="BM100">
        <v>194.99999999999946</v>
      </c>
    </row>
    <row r="101" spans="1:65" ht="12.75">
      <c r="A101">
        <v>34</v>
      </c>
      <c r="C101">
        <v>-205</v>
      </c>
      <c r="D101">
        <v>-205</v>
      </c>
      <c r="E101">
        <v>-205</v>
      </c>
      <c r="F101">
        <v>-205</v>
      </c>
      <c r="G101">
        <v>-205</v>
      </c>
      <c r="H101">
        <v>-205</v>
      </c>
      <c r="I101">
        <v>-205</v>
      </c>
      <c r="J101">
        <v>-205</v>
      </c>
      <c r="K101">
        <v>-205</v>
      </c>
      <c r="L101">
        <v>-205</v>
      </c>
      <c r="M101">
        <v>-175.00000000000003</v>
      </c>
      <c r="N101">
        <v>-205</v>
      </c>
      <c r="O101">
        <v>-175.00000000000003</v>
      </c>
      <c r="P101">
        <v>-175.00000000000003</v>
      </c>
      <c r="Q101">
        <v>-155</v>
      </c>
      <c r="R101">
        <v>-155</v>
      </c>
      <c r="S101">
        <v>-155</v>
      </c>
      <c r="T101">
        <v>-155</v>
      </c>
      <c r="U101">
        <v>-135</v>
      </c>
      <c r="V101">
        <v>-104.99999999999994</v>
      </c>
      <c r="W101">
        <v>-99.99999999999997</v>
      </c>
      <c r="X101">
        <v>-94.99999999999999</v>
      </c>
      <c r="Y101">
        <v>-94.99999999999999</v>
      </c>
      <c r="Z101">
        <v>-94.99999999999999</v>
      </c>
      <c r="AA101">
        <v>-74.99999999999997</v>
      </c>
      <c r="AB101">
        <v>-54.999999999999964</v>
      </c>
      <c r="AC101">
        <v>-54.999999999999964</v>
      </c>
      <c r="AD101">
        <v>-54.999999999999964</v>
      </c>
      <c r="AE101">
        <v>-54.999999999999964</v>
      </c>
      <c r="AF101">
        <v>-45</v>
      </c>
      <c r="AG101">
        <v>-29.99999999999997</v>
      </c>
      <c r="AH101">
        <v>-29.99999999999997</v>
      </c>
      <c r="AI101">
        <v>-9.999999999999964</v>
      </c>
      <c r="AJ101">
        <v>0</v>
      </c>
      <c r="AK101">
        <v>0</v>
      </c>
      <c r="AL101">
        <v>0</v>
      </c>
      <c r="AM101">
        <v>9.999999999999964</v>
      </c>
      <c r="AN101">
        <v>9.999999999999964</v>
      </c>
      <c r="AO101">
        <v>9.999999999999964</v>
      </c>
      <c r="AP101">
        <v>9.999999999999964</v>
      </c>
      <c r="AQ101">
        <v>9.999999999999964</v>
      </c>
      <c r="AR101">
        <v>9.999999999999964</v>
      </c>
      <c r="AS101">
        <v>9.999999999999964</v>
      </c>
      <c r="AT101">
        <v>54.999999999999964</v>
      </c>
      <c r="AU101">
        <v>54.999999999999964</v>
      </c>
      <c r="AV101">
        <v>54.999999999999964</v>
      </c>
      <c r="AW101">
        <v>84.99999999999986</v>
      </c>
      <c r="AX101">
        <v>99.9999999999998</v>
      </c>
      <c r="AY101">
        <v>114.99999999999974</v>
      </c>
      <c r="AZ101">
        <v>144.99999999999966</v>
      </c>
      <c r="BA101">
        <v>159.9999999999996</v>
      </c>
      <c r="BB101">
        <v>164.99999999999957</v>
      </c>
      <c r="BC101">
        <v>164.99999999999957</v>
      </c>
      <c r="BD101">
        <v>164.99999999999957</v>
      </c>
      <c r="BE101">
        <v>164.99999999999957</v>
      </c>
      <c r="BF101">
        <v>164.99999999999957</v>
      </c>
      <c r="BG101">
        <v>164.99999999999957</v>
      </c>
      <c r="BH101">
        <v>164.99999999999957</v>
      </c>
      <c r="BI101">
        <v>164.99999999999957</v>
      </c>
      <c r="BJ101">
        <v>164.99999999999957</v>
      </c>
      <c r="BK101">
        <v>164.99999999999957</v>
      </c>
      <c r="BL101">
        <v>184.9999999999995</v>
      </c>
      <c r="BM101">
        <v>184.9999999999995</v>
      </c>
    </row>
    <row r="102" spans="1:65" ht="12.75">
      <c r="A102">
        <v>35</v>
      </c>
      <c r="C102">
        <v>-205</v>
      </c>
      <c r="D102">
        <v>-205</v>
      </c>
      <c r="E102">
        <v>-205</v>
      </c>
      <c r="F102">
        <v>-205</v>
      </c>
      <c r="G102">
        <v>-205</v>
      </c>
      <c r="H102">
        <v>-205</v>
      </c>
      <c r="I102">
        <v>-205</v>
      </c>
      <c r="J102">
        <v>-205</v>
      </c>
      <c r="K102">
        <v>-205</v>
      </c>
      <c r="L102">
        <v>-205</v>
      </c>
      <c r="M102">
        <v>-175.00000000000003</v>
      </c>
      <c r="N102">
        <v>-205</v>
      </c>
      <c r="O102">
        <v>-175.00000000000003</v>
      </c>
      <c r="P102">
        <v>-175.00000000000003</v>
      </c>
      <c r="Q102">
        <v>-155</v>
      </c>
      <c r="R102">
        <v>-155</v>
      </c>
      <c r="S102">
        <v>-155</v>
      </c>
      <c r="T102">
        <v>-155</v>
      </c>
      <c r="U102">
        <v>-135</v>
      </c>
      <c r="V102">
        <v>-104.99999999999994</v>
      </c>
      <c r="W102">
        <v>-99.99999999999997</v>
      </c>
      <c r="X102">
        <v>-94.99999999999999</v>
      </c>
      <c r="Y102">
        <v>-94.99999999999999</v>
      </c>
      <c r="Z102">
        <v>-94.99999999999999</v>
      </c>
      <c r="AA102">
        <v>-74.99999999999997</v>
      </c>
      <c r="AB102">
        <v>-54.999999999999964</v>
      </c>
      <c r="AC102">
        <v>-54.999999999999964</v>
      </c>
      <c r="AD102">
        <v>-54.999999999999964</v>
      </c>
      <c r="AE102">
        <v>-54.999999999999964</v>
      </c>
      <c r="AF102">
        <v>-45</v>
      </c>
      <c r="AG102">
        <v>-29.99999999999997</v>
      </c>
      <c r="AH102">
        <v>-29.99999999999997</v>
      </c>
      <c r="AI102">
        <v>-9.999999999999964</v>
      </c>
      <c r="AJ102">
        <v>0</v>
      </c>
      <c r="AK102">
        <v>0</v>
      </c>
      <c r="AL102">
        <v>0</v>
      </c>
      <c r="AM102">
        <v>9.999999999999964</v>
      </c>
      <c r="AN102">
        <v>9.999999999999964</v>
      </c>
      <c r="AO102">
        <v>9.999999999999964</v>
      </c>
      <c r="AP102">
        <v>9.999999999999964</v>
      </c>
      <c r="AQ102">
        <v>9.999999999999964</v>
      </c>
      <c r="AR102">
        <v>9.999999999999964</v>
      </c>
      <c r="AS102">
        <v>9.999999999999964</v>
      </c>
      <c r="AT102">
        <v>54.999999999999964</v>
      </c>
      <c r="AU102">
        <v>54.999999999999964</v>
      </c>
      <c r="AV102">
        <v>54.999999999999964</v>
      </c>
      <c r="AW102">
        <v>84.99999999999986</v>
      </c>
      <c r="AX102">
        <v>99.9999999999998</v>
      </c>
      <c r="AY102">
        <v>114.99999999999974</v>
      </c>
      <c r="AZ102">
        <v>144.99999999999966</v>
      </c>
      <c r="BA102">
        <v>159.9999999999996</v>
      </c>
      <c r="BB102">
        <v>164.99999999999957</v>
      </c>
      <c r="BC102">
        <v>164.99999999999957</v>
      </c>
      <c r="BD102">
        <v>164.99999999999957</v>
      </c>
      <c r="BE102">
        <v>164.99999999999957</v>
      </c>
      <c r="BF102">
        <v>164.99999999999957</v>
      </c>
      <c r="BG102">
        <v>164.99999999999957</v>
      </c>
      <c r="BH102">
        <v>164.99999999999957</v>
      </c>
      <c r="BI102">
        <v>164.99999999999957</v>
      </c>
      <c r="BJ102">
        <v>164.99999999999957</v>
      </c>
      <c r="BK102">
        <v>164.99999999999957</v>
      </c>
      <c r="BL102">
        <v>184.9999999999995</v>
      </c>
      <c r="BM102">
        <v>184.9999999999995</v>
      </c>
    </row>
    <row r="103" spans="1:65" ht="12.75">
      <c r="A103">
        <v>36</v>
      </c>
      <c r="C103">
        <v>-205</v>
      </c>
      <c r="D103">
        <v>-205</v>
      </c>
      <c r="E103">
        <v>-205</v>
      </c>
      <c r="F103">
        <v>-205</v>
      </c>
      <c r="G103">
        <v>-205</v>
      </c>
      <c r="H103">
        <v>-205</v>
      </c>
      <c r="I103">
        <v>-205</v>
      </c>
      <c r="J103">
        <v>-205</v>
      </c>
      <c r="K103">
        <v>-205</v>
      </c>
      <c r="L103">
        <v>-205</v>
      </c>
      <c r="M103">
        <v>-175.00000000000003</v>
      </c>
      <c r="N103">
        <v>-205</v>
      </c>
      <c r="O103">
        <v>-175.00000000000003</v>
      </c>
      <c r="P103">
        <v>-175.00000000000003</v>
      </c>
      <c r="Q103">
        <v>-155</v>
      </c>
      <c r="R103">
        <v>-155</v>
      </c>
      <c r="S103">
        <v>-155</v>
      </c>
      <c r="T103">
        <v>-155</v>
      </c>
      <c r="U103">
        <v>-135</v>
      </c>
      <c r="V103">
        <v>-104.99999999999994</v>
      </c>
      <c r="W103">
        <v>-99.99999999999997</v>
      </c>
      <c r="X103">
        <v>-94.99999999999999</v>
      </c>
      <c r="Y103">
        <v>-94.99999999999999</v>
      </c>
      <c r="Z103">
        <v>-94.99999999999999</v>
      </c>
      <c r="AA103">
        <v>-74.99999999999997</v>
      </c>
      <c r="AB103">
        <v>-54.999999999999964</v>
      </c>
      <c r="AC103">
        <v>-54.999999999999964</v>
      </c>
      <c r="AD103">
        <v>-54.999999999999964</v>
      </c>
      <c r="AE103">
        <v>-54.999999999999964</v>
      </c>
      <c r="AF103">
        <v>-45</v>
      </c>
      <c r="AG103">
        <v>-29.99999999999997</v>
      </c>
      <c r="AH103">
        <v>-29.99999999999997</v>
      </c>
      <c r="AI103">
        <v>-9.999999999999964</v>
      </c>
      <c r="AJ103">
        <v>0</v>
      </c>
      <c r="AK103">
        <v>0</v>
      </c>
      <c r="AL103">
        <v>0</v>
      </c>
      <c r="AM103">
        <v>9.999999999999964</v>
      </c>
      <c r="AN103">
        <v>9.999999999999964</v>
      </c>
      <c r="AO103">
        <v>9.999999999999964</v>
      </c>
      <c r="AP103">
        <v>9.999999999999964</v>
      </c>
      <c r="AQ103">
        <v>9.999999999999964</v>
      </c>
      <c r="AR103">
        <v>9.999999999999964</v>
      </c>
      <c r="AS103">
        <v>9.999999999999964</v>
      </c>
      <c r="AT103">
        <v>54.999999999999964</v>
      </c>
      <c r="AU103">
        <v>54.999999999999964</v>
      </c>
      <c r="AV103">
        <v>54.999999999999964</v>
      </c>
      <c r="AW103">
        <v>84.99999999999986</v>
      </c>
      <c r="AX103">
        <v>99.9999999999998</v>
      </c>
      <c r="AY103">
        <v>114.99999999999974</v>
      </c>
      <c r="AZ103">
        <v>144.99999999999966</v>
      </c>
      <c r="BA103">
        <v>159.9999999999996</v>
      </c>
      <c r="BB103">
        <v>164.99999999999957</v>
      </c>
      <c r="BC103">
        <v>164.99999999999957</v>
      </c>
      <c r="BD103">
        <v>164.99999999999957</v>
      </c>
      <c r="BE103">
        <v>164.99999999999957</v>
      </c>
      <c r="BF103">
        <v>164.99999999999957</v>
      </c>
      <c r="BG103">
        <v>164.99999999999957</v>
      </c>
      <c r="BH103">
        <v>164.99999999999957</v>
      </c>
      <c r="BI103">
        <v>164.99999999999957</v>
      </c>
      <c r="BJ103">
        <v>164.99999999999957</v>
      </c>
      <c r="BK103">
        <v>164.99999999999957</v>
      </c>
      <c r="BL103">
        <v>184.9999999999995</v>
      </c>
      <c r="BM103">
        <v>184.9999999999995</v>
      </c>
    </row>
    <row r="104" spans="1:65" ht="12.75">
      <c r="A104">
        <v>37</v>
      </c>
      <c r="C104">
        <v>-214.99999999999994</v>
      </c>
      <c r="D104">
        <v>-214.99999999999994</v>
      </c>
      <c r="E104">
        <v>-214.99999999999994</v>
      </c>
      <c r="F104">
        <v>-214.99999999999994</v>
      </c>
      <c r="G104">
        <v>-214.99999999999994</v>
      </c>
      <c r="H104">
        <v>-214.99999999999994</v>
      </c>
      <c r="I104">
        <v>-214.99999999999994</v>
      </c>
      <c r="J104">
        <v>-214.99999999999994</v>
      </c>
      <c r="K104">
        <v>-214.99999999999994</v>
      </c>
      <c r="L104">
        <v>-214.99999999999994</v>
      </c>
      <c r="M104">
        <v>-184.99999999999997</v>
      </c>
      <c r="N104">
        <v>-214.99999999999994</v>
      </c>
      <c r="O104">
        <v>-184.99999999999997</v>
      </c>
      <c r="P104">
        <v>-184.99999999999997</v>
      </c>
      <c r="Q104">
        <v>-164.99999999999997</v>
      </c>
      <c r="R104">
        <v>-164.99999999999997</v>
      </c>
      <c r="S104">
        <v>-164.99999999999997</v>
      </c>
      <c r="T104">
        <v>-164.99999999999997</v>
      </c>
      <c r="U104">
        <v>-144.99999999999997</v>
      </c>
      <c r="V104">
        <v>-114.99999999999991</v>
      </c>
      <c r="W104">
        <v>-109.99999999999993</v>
      </c>
      <c r="X104">
        <v>-104.99999999999994</v>
      </c>
      <c r="Y104">
        <v>-104.99999999999994</v>
      </c>
      <c r="Z104">
        <v>-104.99999999999994</v>
      </c>
      <c r="AA104">
        <v>-84.99999999999994</v>
      </c>
      <c r="AB104">
        <v>-64.99999999999993</v>
      </c>
      <c r="AC104">
        <v>-64.99999999999993</v>
      </c>
      <c r="AD104">
        <v>-64.99999999999993</v>
      </c>
      <c r="AE104">
        <v>-64.99999999999993</v>
      </c>
      <c r="AF104">
        <v>-54.999999999999964</v>
      </c>
      <c r="AG104">
        <v>-39.999999999999936</v>
      </c>
      <c r="AH104">
        <v>-39.999999999999936</v>
      </c>
      <c r="AI104">
        <v>-19.99999999999993</v>
      </c>
      <c r="AJ104">
        <v>-9.999999999999964</v>
      </c>
      <c r="AK104">
        <v>-9.999999999999964</v>
      </c>
      <c r="AL104">
        <v>-9.999999999999964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45</v>
      </c>
      <c r="AU104">
        <v>45</v>
      </c>
      <c r="AV104">
        <v>45</v>
      </c>
      <c r="AW104">
        <v>74.99999999999989</v>
      </c>
      <c r="AX104">
        <v>89.99999999999984</v>
      </c>
      <c r="AY104">
        <v>104.99999999999979</v>
      </c>
      <c r="AZ104">
        <v>134.9999999999997</v>
      </c>
      <c r="BA104">
        <v>149.99999999999963</v>
      </c>
      <c r="BB104">
        <v>154.9999999999996</v>
      </c>
      <c r="BC104">
        <v>154.9999999999996</v>
      </c>
      <c r="BD104">
        <v>154.9999999999996</v>
      </c>
      <c r="BE104">
        <v>154.9999999999996</v>
      </c>
      <c r="BF104">
        <v>154.9999999999996</v>
      </c>
      <c r="BG104">
        <v>154.9999999999996</v>
      </c>
      <c r="BH104">
        <v>154.9999999999996</v>
      </c>
      <c r="BI104">
        <v>154.9999999999996</v>
      </c>
      <c r="BJ104">
        <v>154.9999999999996</v>
      </c>
      <c r="BK104">
        <v>154.9999999999996</v>
      </c>
      <c r="BL104">
        <v>174.99999999999955</v>
      </c>
      <c r="BM104">
        <v>174.99999999999955</v>
      </c>
    </row>
    <row r="105" spans="1:65" ht="12.75">
      <c r="A105">
        <v>38</v>
      </c>
      <c r="C105">
        <v>-214.99999999999994</v>
      </c>
      <c r="D105">
        <v>-214.99999999999994</v>
      </c>
      <c r="E105">
        <v>-214.99999999999994</v>
      </c>
      <c r="F105">
        <v>-214.99999999999994</v>
      </c>
      <c r="G105">
        <v>-214.99999999999994</v>
      </c>
      <c r="H105">
        <v>-214.99999999999994</v>
      </c>
      <c r="I105">
        <v>-214.99999999999994</v>
      </c>
      <c r="J105">
        <v>-214.99999999999994</v>
      </c>
      <c r="K105">
        <v>-214.99999999999994</v>
      </c>
      <c r="L105">
        <v>-214.99999999999994</v>
      </c>
      <c r="M105">
        <v>-184.99999999999997</v>
      </c>
      <c r="N105">
        <v>-214.99999999999994</v>
      </c>
      <c r="O105">
        <v>-184.99999999999997</v>
      </c>
      <c r="P105">
        <v>-184.99999999999997</v>
      </c>
      <c r="Q105">
        <v>-164.99999999999997</v>
      </c>
      <c r="R105">
        <v>-164.99999999999997</v>
      </c>
      <c r="S105">
        <v>-164.99999999999997</v>
      </c>
      <c r="T105">
        <v>-164.99999999999997</v>
      </c>
      <c r="U105">
        <v>-144.99999999999997</v>
      </c>
      <c r="V105">
        <v>-114.99999999999991</v>
      </c>
      <c r="W105">
        <v>-109.99999999999993</v>
      </c>
      <c r="X105">
        <v>-104.99999999999994</v>
      </c>
      <c r="Y105">
        <v>-104.99999999999994</v>
      </c>
      <c r="Z105">
        <v>-104.99999999999994</v>
      </c>
      <c r="AA105">
        <v>-84.99999999999994</v>
      </c>
      <c r="AB105">
        <v>-64.99999999999993</v>
      </c>
      <c r="AC105">
        <v>-64.99999999999993</v>
      </c>
      <c r="AD105">
        <v>-64.99999999999993</v>
      </c>
      <c r="AE105">
        <v>-64.99999999999993</v>
      </c>
      <c r="AF105">
        <v>-54.999999999999964</v>
      </c>
      <c r="AG105">
        <v>-39.999999999999936</v>
      </c>
      <c r="AH105">
        <v>-39.999999999999936</v>
      </c>
      <c r="AI105">
        <v>-19.99999999999993</v>
      </c>
      <c r="AJ105">
        <v>-9.999999999999964</v>
      </c>
      <c r="AK105">
        <v>-9.999999999999964</v>
      </c>
      <c r="AL105">
        <v>-9.999999999999964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45</v>
      </c>
      <c r="AU105">
        <v>45</v>
      </c>
      <c r="AV105">
        <v>45</v>
      </c>
      <c r="AW105">
        <v>74.99999999999989</v>
      </c>
      <c r="AX105">
        <v>89.99999999999984</v>
      </c>
      <c r="AY105">
        <v>104.99999999999979</v>
      </c>
      <c r="AZ105">
        <v>134.9999999999997</v>
      </c>
      <c r="BA105">
        <v>149.99999999999963</v>
      </c>
      <c r="BB105">
        <v>154.9999999999996</v>
      </c>
      <c r="BC105">
        <v>154.9999999999996</v>
      </c>
      <c r="BD105">
        <v>154.9999999999996</v>
      </c>
      <c r="BE105">
        <v>154.9999999999996</v>
      </c>
      <c r="BF105">
        <v>154.9999999999996</v>
      </c>
      <c r="BG105">
        <v>154.9999999999996</v>
      </c>
      <c r="BH105">
        <v>154.9999999999996</v>
      </c>
      <c r="BI105">
        <v>154.9999999999996</v>
      </c>
      <c r="BJ105">
        <v>154.9999999999996</v>
      </c>
      <c r="BK105">
        <v>154.9999999999996</v>
      </c>
      <c r="BL105">
        <v>174.99999999999955</v>
      </c>
      <c r="BM105">
        <v>174.99999999999955</v>
      </c>
    </row>
    <row r="106" spans="1:65" ht="12.75">
      <c r="A106">
        <v>39</v>
      </c>
      <c r="C106">
        <v>-214.99999999999994</v>
      </c>
      <c r="D106">
        <v>-214.99999999999994</v>
      </c>
      <c r="E106">
        <v>-214.99999999999994</v>
      </c>
      <c r="F106">
        <v>-214.99999999999994</v>
      </c>
      <c r="G106">
        <v>-214.99999999999994</v>
      </c>
      <c r="H106">
        <v>-214.99999999999994</v>
      </c>
      <c r="I106">
        <v>-214.99999999999994</v>
      </c>
      <c r="J106">
        <v>-214.99999999999994</v>
      </c>
      <c r="K106">
        <v>-214.99999999999994</v>
      </c>
      <c r="L106">
        <v>-214.99999999999994</v>
      </c>
      <c r="M106">
        <v>-184.99999999999997</v>
      </c>
      <c r="N106">
        <v>-214.99999999999994</v>
      </c>
      <c r="O106">
        <v>-184.99999999999997</v>
      </c>
      <c r="P106">
        <v>-184.99999999999997</v>
      </c>
      <c r="Q106">
        <v>-164.99999999999997</v>
      </c>
      <c r="R106">
        <v>-164.99999999999997</v>
      </c>
      <c r="S106">
        <v>-164.99999999999997</v>
      </c>
      <c r="T106">
        <v>-164.99999999999997</v>
      </c>
      <c r="U106">
        <v>-144.99999999999997</v>
      </c>
      <c r="V106">
        <v>-114.99999999999991</v>
      </c>
      <c r="W106">
        <v>-109.99999999999993</v>
      </c>
      <c r="X106">
        <v>-104.99999999999994</v>
      </c>
      <c r="Y106">
        <v>-104.99999999999994</v>
      </c>
      <c r="Z106">
        <v>-104.99999999999994</v>
      </c>
      <c r="AA106">
        <v>-84.99999999999994</v>
      </c>
      <c r="AB106">
        <v>-64.99999999999993</v>
      </c>
      <c r="AC106">
        <v>-64.99999999999993</v>
      </c>
      <c r="AD106">
        <v>-64.99999999999993</v>
      </c>
      <c r="AE106">
        <v>-64.99999999999993</v>
      </c>
      <c r="AF106">
        <v>-54.999999999999964</v>
      </c>
      <c r="AG106">
        <v>-39.999999999999936</v>
      </c>
      <c r="AH106">
        <v>-39.999999999999936</v>
      </c>
      <c r="AI106">
        <v>-19.99999999999993</v>
      </c>
      <c r="AJ106">
        <v>-9.999999999999964</v>
      </c>
      <c r="AK106">
        <v>-9.999999999999964</v>
      </c>
      <c r="AL106">
        <v>-9.999999999999964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45</v>
      </c>
      <c r="AU106">
        <v>45</v>
      </c>
      <c r="AV106">
        <v>45</v>
      </c>
      <c r="AW106">
        <v>74.99999999999989</v>
      </c>
      <c r="AX106">
        <v>89.99999999999984</v>
      </c>
      <c r="AY106">
        <v>104.99999999999979</v>
      </c>
      <c r="AZ106">
        <v>134.9999999999997</v>
      </c>
      <c r="BA106">
        <v>149.99999999999963</v>
      </c>
      <c r="BB106">
        <v>154.9999999999996</v>
      </c>
      <c r="BC106">
        <v>154.9999999999996</v>
      </c>
      <c r="BD106">
        <v>154.9999999999996</v>
      </c>
      <c r="BE106">
        <v>154.9999999999996</v>
      </c>
      <c r="BF106">
        <v>154.9999999999996</v>
      </c>
      <c r="BG106">
        <v>154.9999999999996</v>
      </c>
      <c r="BH106">
        <v>154.9999999999996</v>
      </c>
      <c r="BI106">
        <v>154.9999999999996</v>
      </c>
      <c r="BJ106">
        <v>154.9999999999996</v>
      </c>
      <c r="BK106">
        <v>154.9999999999996</v>
      </c>
      <c r="BL106">
        <v>174.99999999999955</v>
      </c>
      <c r="BM106">
        <v>174.99999999999955</v>
      </c>
    </row>
    <row r="107" spans="1:65" ht="12.75">
      <c r="A107">
        <v>40</v>
      </c>
      <c r="C107">
        <v>-214.99999999999994</v>
      </c>
      <c r="D107">
        <v>-214.99999999999994</v>
      </c>
      <c r="E107">
        <v>-214.99999999999994</v>
      </c>
      <c r="F107">
        <v>-214.99999999999994</v>
      </c>
      <c r="G107">
        <v>-214.99999999999994</v>
      </c>
      <c r="H107">
        <v>-214.99999999999994</v>
      </c>
      <c r="I107">
        <v>-214.99999999999994</v>
      </c>
      <c r="J107">
        <v>-214.99999999999994</v>
      </c>
      <c r="K107">
        <v>-214.99999999999994</v>
      </c>
      <c r="L107">
        <v>-214.99999999999994</v>
      </c>
      <c r="M107">
        <v>-184.99999999999997</v>
      </c>
      <c r="N107">
        <v>-214.99999999999994</v>
      </c>
      <c r="O107">
        <v>-184.99999999999997</v>
      </c>
      <c r="P107">
        <v>-184.99999999999997</v>
      </c>
      <c r="Q107">
        <v>-164.99999999999997</v>
      </c>
      <c r="R107">
        <v>-164.99999999999997</v>
      </c>
      <c r="S107">
        <v>-164.99999999999997</v>
      </c>
      <c r="T107">
        <v>-164.99999999999997</v>
      </c>
      <c r="U107">
        <v>-144.99999999999997</v>
      </c>
      <c r="V107">
        <v>-114.99999999999991</v>
      </c>
      <c r="W107">
        <v>-109.99999999999993</v>
      </c>
      <c r="X107">
        <v>-104.99999999999994</v>
      </c>
      <c r="Y107">
        <v>-104.99999999999994</v>
      </c>
      <c r="Z107">
        <v>-104.99999999999994</v>
      </c>
      <c r="AA107">
        <v>-84.99999999999994</v>
      </c>
      <c r="AB107">
        <v>-64.99999999999993</v>
      </c>
      <c r="AC107">
        <v>-64.99999999999993</v>
      </c>
      <c r="AD107">
        <v>-64.99999999999993</v>
      </c>
      <c r="AE107">
        <v>-64.99999999999993</v>
      </c>
      <c r="AF107">
        <v>-54.999999999999964</v>
      </c>
      <c r="AG107">
        <v>-39.999999999999936</v>
      </c>
      <c r="AH107">
        <v>-39.999999999999936</v>
      </c>
      <c r="AI107">
        <v>-19.99999999999993</v>
      </c>
      <c r="AJ107">
        <v>-9.999999999999964</v>
      </c>
      <c r="AK107">
        <v>-9.999999999999964</v>
      </c>
      <c r="AL107">
        <v>-9.999999999999964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45</v>
      </c>
      <c r="AU107">
        <v>45</v>
      </c>
      <c r="AV107">
        <v>45</v>
      </c>
      <c r="AW107">
        <v>74.99999999999989</v>
      </c>
      <c r="AX107">
        <v>89.99999999999984</v>
      </c>
      <c r="AY107">
        <v>104.99999999999979</v>
      </c>
      <c r="AZ107">
        <v>134.9999999999997</v>
      </c>
      <c r="BA107">
        <v>149.99999999999963</v>
      </c>
      <c r="BB107">
        <v>154.9999999999996</v>
      </c>
      <c r="BC107">
        <v>154.9999999999996</v>
      </c>
      <c r="BD107">
        <v>154.9999999999996</v>
      </c>
      <c r="BE107">
        <v>154.9999999999996</v>
      </c>
      <c r="BF107">
        <v>154.9999999999996</v>
      </c>
      <c r="BG107">
        <v>154.9999999999996</v>
      </c>
      <c r="BH107">
        <v>154.9999999999996</v>
      </c>
      <c r="BI107">
        <v>154.9999999999996</v>
      </c>
      <c r="BJ107">
        <v>154.9999999999996</v>
      </c>
      <c r="BK107">
        <v>154.9999999999996</v>
      </c>
      <c r="BL107">
        <v>174.99999999999955</v>
      </c>
      <c r="BM107">
        <v>174.99999999999955</v>
      </c>
    </row>
    <row r="108" spans="1:65" ht="12.75">
      <c r="A108">
        <v>41</v>
      </c>
      <c r="C108">
        <v>-214.99999999999994</v>
      </c>
      <c r="D108">
        <v>-214.99999999999994</v>
      </c>
      <c r="E108">
        <v>-214.99999999999994</v>
      </c>
      <c r="F108">
        <v>-214.99999999999994</v>
      </c>
      <c r="G108">
        <v>-214.99999999999994</v>
      </c>
      <c r="H108">
        <v>-214.99999999999994</v>
      </c>
      <c r="I108">
        <v>-214.99999999999994</v>
      </c>
      <c r="J108">
        <v>-214.99999999999994</v>
      </c>
      <c r="K108">
        <v>-214.99999999999994</v>
      </c>
      <c r="L108">
        <v>-214.99999999999994</v>
      </c>
      <c r="M108">
        <v>-184.99999999999997</v>
      </c>
      <c r="N108">
        <v>-214.99999999999994</v>
      </c>
      <c r="O108">
        <v>-184.99999999999997</v>
      </c>
      <c r="P108">
        <v>-184.99999999999997</v>
      </c>
      <c r="Q108">
        <v>-164.99999999999997</v>
      </c>
      <c r="R108">
        <v>-164.99999999999997</v>
      </c>
      <c r="S108">
        <v>-164.99999999999997</v>
      </c>
      <c r="T108">
        <v>-164.99999999999997</v>
      </c>
      <c r="U108">
        <v>-144.99999999999997</v>
      </c>
      <c r="V108">
        <v>-114.99999999999991</v>
      </c>
      <c r="W108">
        <v>-109.99999999999993</v>
      </c>
      <c r="X108">
        <v>-104.99999999999994</v>
      </c>
      <c r="Y108">
        <v>-104.99999999999994</v>
      </c>
      <c r="Z108">
        <v>-104.99999999999994</v>
      </c>
      <c r="AA108">
        <v>-84.99999999999994</v>
      </c>
      <c r="AB108">
        <v>-64.99999999999993</v>
      </c>
      <c r="AC108">
        <v>-64.99999999999993</v>
      </c>
      <c r="AD108">
        <v>-64.99999999999993</v>
      </c>
      <c r="AE108">
        <v>-64.99999999999993</v>
      </c>
      <c r="AF108">
        <v>-54.999999999999964</v>
      </c>
      <c r="AG108">
        <v>-39.999999999999936</v>
      </c>
      <c r="AH108">
        <v>-39.999999999999936</v>
      </c>
      <c r="AI108">
        <v>-19.99999999999993</v>
      </c>
      <c r="AJ108">
        <v>-9.999999999999964</v>
      </c>
      <c r="AK108">
        <v>-9.999999999999964</v>
      </c>
      <c r="AL108">
        <v>-9.999999999999964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45</v>
      </c>
      <c r="AU108">
        <v>45</v>
      </c>
      <c r="AV108">
        <v>45</v>
      </c>
      <c r="AW108">
        <v>74.99999999999989</v>
      </c>
      <c r="AX108">
        <v>89.99999999999984</v>
      </c>
      <c r="AY108">
        <v>104.99999999999979</v>
      </c>
      <c r="AZ108">
        <v>134.9999999999997</v>
      </c>
      <c r="BA108">
        <v>149.99999999999963</v>
      </c>
      <c r="BB108">
        <v>154.9999999999996</v>
      </c>
      <c r="BC108">
        <v>154.9999999999996</v>
      </c>
      <c r="BD108">
        <v>154.9999999999996</v>
      </c>
      <c r="BE108">
        <v>154.9999999999996</v>
      </c>
      <c r="BF108">
        <v>154.9999999999996</v>
      </c>
      <c r="BG108">
        <v>154.9999999999996</v>
      </c>
      <c r="BH108">
        <v>154.9999999999996</v>
      </c>
      <c r="BI108">
        <v>154.9999999999996</v>
      </c>
      <c r="BJ108">
        <v>154.9999999999996</v>
      </c>
      <c r="BK108">
        <v>154.9999999999996</v>
      </c>
      <c r="BL108">
        <v>174.99999999999955</v>
      </c>
      <c r="BM108">
        <v>174.99999999999955</v>
      </c>
    </row>
    <row r="109" spans="1:65" ht="12.75">
      <c r="A109">
        <v>42</v>
      </c>
      <c r="C109">
        <v>-214.99999999999994</v>
      </c>
      <c r="D109">
        <v>-214.99999999999994</v>
      </c>
      <c r="E109">
        <v>-214.99999999999994</v>
      </c>
      <c r="F109">
        <v>-214.99999999999994</v>
      </c>
      <c r="G109">
        <v>-214.99999999999994</v>
      </c>
      <c r="H109">
        <v>-214.99999999999994</v>
      </c>
      <c r="I109">
        <v>-214.99999999999994</v>
      </c>
      <c r="J109">
        <v>-214.99999999999994</v>
      </c>
      <c r="K109">
        <v>-214.99999999999994</v>
      </c>
      <c r="L109">
        <v>-214.99999999999994</v>
      </c>
      <c r="M109">
        <v>-184.99999999999997</v>
      </c>
      <c r="N109">
        <v>-214.99999999999994</v>
      </c>
      <c r="O109">
        <v>-184.99999999999997</v>
      </c>
      <c r="P109">
        <v>-184.99999999999997</v>
      </c>
      <c r="Q109">
        <v>-164.99999999999997</v>
      </c>
      <c r="R109">
        <v>-164.99999999999997</v>
      </c>
      <c r="S109">
        <v>-164.99999999999997</v>
      </c>
      <c r="T109">
        <v>-164.99999999999997</v>
      </c>
      <c r="U109">
        <v>-144.99999999999997</v>
      </c>
      <c r="V109">
        <v>-114.99999999999991</v>
      </c>
      <c r="W109">
        <v>-109.99999999999993</v>
      </c>
      <c r="X109">
        <v>-104.99999999999994</v>
      </c>
      <c r="Y109">
        <v>-104.99999999999994</v>
      </c>
      <c r="Z109">
        <v>-104.99999999999994</v>
      </c>
      <c r="AA109">
        <v>-84.99999999999994</v>
      </c>
      <c r="AB109">
        <v>-64.99999999999993</v>
      </c>
      <c r="AC109">
        <v>-64.99999999999993</v>
      </c>
      <c r="AD109">
        <v>-64.99999999999993</v>
      </c>
      <c r="AE109">
        <v>-64.99999999999993</v>
      </c>
      <c r="AF109">
        <v>-54.999999999999964</v>
      </c>
      <c r="AG109">
        <v>-39.999999999999936</v>
      </c>
      <c r="AH109">
        <v>-39.999999999999936</v>
      </c>
      <c r="AI109">
        <v>-19.99999999999993</v>
      </c>
      <c r="AJ109">
        <v>-9.999999999999964</v>
      </c>
      <c r="AK109">
        <v>-9.999999999999964</v>
      </c>
      <c r="AL109">
        <v>-9.999999999999964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45</v>
      </c>
      <c r="AU109">
        <v>45</v>
      </c>
      <c r="AV109">
        <v>45</v>
      </c>
      <c r="AW109">
        <v>74.99999999999989</v>
      </c>
      <c r="AX109">
        <v>89.99999999999984</v>
      </c>
      <c r="AY109">
        <v>104.99999999999979</v>
      </c>
      <c r="AZ109">
        <v>134.9999999999997</v>
      </c>
      <c r="BA109">
        <v>149.99999999999963</v>
      </c>
      <c r="BB109">
        <v>154.9999999999996</v>
      </c>
      <c r="BC109">
        <v>154.9999999999996</v>
      </c>
      <c r="BD109">
        <v>154.9999999999996</v>
      </c>
      <c r="BE109">
        <v>154.9999999999996</v>
      </c>
      <c r="BF109">
        <v>154.9999999999996</v>
      </c>
      <c r="BG109">
        <v>154.9999999999996</v>
      </c>
      <c r="BH109">
        <v>154.9999999999996</v>
      </c>
      <c r="BI109">
        <v>154.9999999999996</v>
      </c>
      <c r="BJ109">
        <v>154.9999999999996</v>
      </c>
      <c r="BK109">
        <v>154.9999999999996</v>
      </c>
      <c r="BL109">
        <v>174.99999999999955</v>
      </c>
      <c r="BM109">
        <v>174.99999999999955</v>
      </c>
    </row>
    <row r="110" spans="1:65" ht="12.75">
      <c r="A110">
        <v>43</v>
      </c>
      <c r="C110">
        <v>-214.99999999999994</v>
      </c>
      <c r="D110">
        <v>-214.99999999999994</v>
      </c>
      <c r="E110">
        <v>-214.99999999999994</v>
      </c>
      <c r="F110">
        <v>-214.99999999999994</v>
      </c>
      <c r="G110">
        <v>-214.99999999999994</v>
      </c>
      <c r="H110">
        <v>-214.99999999999994</v>
      </c>
      <c r="I110">
        <v>-214.99999999999994</v>
      </c>
      <c r="J110">
        <v>-214.99999999999994</v>
      </c>
      <c r="K110">
        <v>-214.99999999999994</v>
      </c>
      <c r="L110">
        <v>-214.99999999999994</v>
      </c>
      <c r="M110">
        <v>-184.99999999999997</v>
      </c>
      <c r="N110">
        <v>-214.99999999999994</v>
      </c>
      <c r="O110">
        <v>-184.99999999999997</v>
      </c>
      <c r="P110">
        <v>-184.99999999999997</v>
      </c>
      <c r="Q110">
        <v>-164.99999999999997</v>
      </c>
      <c r="R110">
        <v>-164.99999999999997</v>
      </c>
      <c r="S110">
        <v>-164.99999999999997</v>
      </c>
      <c r="T110">
        <v>-164.99999999999997</v>
      </c>
      <c r="U110">
        <v>-144.99999999999997</v>
      </c>
      <c r="V110">
        <v>-114.99999999999991</v>
      </c>
      <c r="W110">
        <v>-109.99999999999993</v>
      </c>
      <c r="X110">
        <v>-104.99999999999994</v>
      </c>
      <c r="Y110">
        <v>-104.99999999999994</v>
      </c>
      <c r="Z110">
        <v>-104.99999999999994</v>
      </c>
      <c r="AA110">
        <v>-84.99999999999994</v>
      </c>
      <c r="AB110">
        <v>-64.99999999999993</v>
      </c>
      <c r="AC110">
        <v>-64.99999999999993</v>
      </c>
      <c r="AD110">
        <v>-64.99999999999993</v>
      </c>
      <c r="AE110">
        <v>-64.99999999999993</v>
      </c>
      <c r="AF110">
        <v>-54.999999999999964</v>
      </c>
      <c r="AG110">
        <v>-39.999999999999936</v>
      </c>
      <c r="AH110">
        <v>-39.999999999999936</v>
      </c>
      <c r="AI110">
        <v>-19.99999999999993</v>
      </c>
      <c r="AJ110">
        <v>-9.999999999999964</v>
      </c>
      <c r="AK110">
        <v>-9.999999999999964</v>
      </c>
      <c r="AL110">
        <v>-9.999999999999964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45</v>
      </c>
      <c r="AU110">
        <v>45</v>
      </c>
      <c r="AV110">
        <v>45</v>
      </c>
      <c r="AW110">
        <v>74.99999999999989</v>
      </c>
      <c r="AX110">
        <v>89.99999999999984</v>
      </c>
      <c r="AY110">
        <v>104.99999999999979</v>
      </c>
      <c r="AZ110">
        <v>134.9999999999997</v>
      </c>
      <c r="BA110">
        <v>149.99999999999963</v>
      </c>
      <c r="BB110">
        <v>154.9999999999996</v>
      </c>
      <c r="BC110">
        <v>154.9999999999996</v>
      </c>
      <c r="BD110">
        <v>154.9999999999996</v>
      </c>
      <c r="BE110">
        <v>154.9999999999996</v>
      </c>
      <c r="BF110">
        <v>154.9999999999996</v>
      </c>
      <c r="BG110">
        <v>154.9999999999996</v>
      </c>
      <c r="BH110">
        <v>154.9999999999996</v>
      </c>
      <c r="BI110">
        <v>154.9999999999996</v>
      </c>
      <c r="BJ110">
        <v>154.9999999999996</v>
      </c>
      <c r="BK110">
        <v>154.9999999999996</v>
      </c>
      <c r="BL110">
        <v>174.99999999999955</v>
      </c>
      <c r="BM110">
        <v>174.99999999999955</v>
      </c>
    </row>
    <row r="111" spans="1:65" ht="12.75">
      <c r="A111">
        <v>44</v>
      </c>
      <c r="C111">
        <v>-259.99999999999994</v>
      </c>
      <c r="D111">
        <v>-259.99999999999994</v>
      </c>
      <c r="E111">
        <v>-259.99999999999994</v>
      </c>
      <c r="F111">
        <v>-259.99999999999994</v>
      </c>
      <c r="G111">
        <v>-259.99999999999994</v>
      </c>
      <c r="H111">
        <v>-259.99999999999994</v>
      </c>
      <c r="I111">
        <v>-259.99999999999994</v>
      </c>
      <c r="J111">
        <v>-259.99999999999994</v>
      </c>
      <c r="K111">
        <v>-259.99999999999994</v>
      </c>
      <c r="L111">
        <v>-259.99999999999994</v>
      </c>
      <c r="M111">
        <v>-229.99999999999997</v>
      </c>
      <c r="N111">
        <v>-259.99999999999994</v>
      </c>
      <c r="O111">
        <v>-229.99999999999997</v>
      </c>
      <c r="P111">
        <v>-229.99999999999997</v>
      </c>
      <c r="Q111">
        <v>-209.99999999999997</v>
      </c>
      <c r="R111">
        <v>-209.99999999999997</v>
      </c>
      <c r="S111">
        <v>-209.99999999999997</v>
      </c>
      <c r="T111">
        <v>-209.99999999999997</v>
      </c>
      <c r="U111">
        <v>-189.99999999999997</v>
      </c>
      <c r="V111">
        <v>-159.99999999999991</v>
      </c>
      <c r="W111">
        <v>-154.99999999999994</v>
      </c>
      <c r="X111">
        <v>-149.99999999999994</v>
      </c>
      <c r="Y111">
        <v>-149.99999999999994</v>
      </c>
      <c r="Z111">
        <v>-149.99999999999994</v>
      </c>
      <c r="AA111">
        <v>-129.99999999999994</v>
      </c>
      <c r="AB111">
        <v>-109.99999999999993</v>
      </c>
      <c r="AC111">
        <v>-109.99999999999993</v>
      </c>
      <c r="AD111">
        <v>-109.99999999999993</v>
      </c>
      <c r="AE111">
        <v>-109.99999999999993</v>
      </c>
      <c r="AF111">
        <v>-99.99999999999997</v>
      </c>
      <c r="AG111">
        <v>-84.99999999999994</v>
      </c>
      <c r="AH111">
        <v>-84.99999999999994</v>
      </c>
      <c r="AI111">
        <v>-64.99999999999993</v>
      </c>
      <c r="AJ111">
        <v>-54.999999999999964</v>
      </c>
      <c r="AK111">
        <v>-54.999999999999964</v>
      </c>
      <c r="AL111">
        <v>-54.999999999999964</v>
      </c>
      <c r="AM111">
        <v>-45</v>
      </c>
      <c r="AN111">
        <v>-45</v>
      </c>
      <c r="AO111">
        <v>-45</v>
      </c>
      <c r="AP111">
        <v>-45</v>
      </c>
      <c r="AQ111">
        <v>-45</v>
      </c>
      <c r="AR111">
        <v>-45</v>
      </c>
      <c r="AS111">
        <v>-45</v>
      </c>
      <c r="AT111">
        <v>0</v>
      </c>
      <c r="AU111">
        <v>0</v>
      </c>
      <c r="AV111">
        <v>0</v>
      </c>
      <c r="AW111">
        <v>29.999999999999893</v>
      </c>
      <c r="AX111">
        <v>44.999999999999844</v>
      </c>
      <c r="AY111">
        <v>59.99999999999979</v>
      </c>
      <c r="AZ111">
        <v>89.99999999999969</v>
      </c>
      <c r="BA111">
        <v>104.99999999999963</v>
      </c>
      <c r="BB111">
        <v>109.9999999999996</v>
      </c>
      <c r="BC111">
        <v>109.9999999999996</v>
      </c>
      <c r="BD111">
        <v>109.9999999999996</v>
      </c>
      <c r="BE111">
        <v>109.9999999999996</v>
      </c>
      <c r="BF111">
        <v>109.9999999999996</v>
      </c>
      <c r="BG111">
        <v>109.9999999999996</v>
      </c>
      <c r="BH111">
        <v>109.9999999999996</v>
      </c>
      <c r="BI111">
        <v>109.9999999999996</v>
      </c>
      <c r="BJ111">
        <v>109.9999999999996</v>
      </c>
      <c r="BK111">
        <v>109.9999999999996</v>
      </c>
      <c r="BL111">
        <v>129.99999999999955</v>
      </c>
      <c r="BM111">
        <v>129.99999999999955</v>
      </c>
    </row>
    <row r="112" spans="1:65" ht="12.75">
      <c r="A112">
        <v>45</v>
      </c>
      <c r="C112">
        <v>-259.99999999999994</v>
      </c>
      <c r="D112">
        <v>-259.99999999999994</v>
      </c>
      <c r="E112">
        <v>-259.99999999999994</v>
      </c>
      <c r="F112">
        <v>-259.99999999999994</v>
      </c>
      <c r="G112">
        <v>-259.99999999999994</v>
      </c>
      <c r="H112">
        <v>-259.99999999999994</v>
      </c>
      <c r="I112">
        <v>-259.99999999999994</v>
      </c>
      <c r="J112">
        <v>-259.99999999999994</v>
      </c>
      <c r="K112">
        <v>-259.99999999999994</v>
      </c>
      <c r="L112">
        <v>-259.99999999999994</v>
      </c>
      <c r="M112">
        <v>-229.99999999999997</v>
      </c>
      <c r="N112">
        <v>-259.99999999999994</v>
      </c>
      <c r="O112">
        <v>-229.99999999999997</v>
      </c>
      <c r="P112">
        <v>-229.99999999999997</v>
      </c>
      <c r="Q112">
        <v>-209.99999999999997</v>
      </c>
      <c r="R112">
        <v>-209.99999999999997</v>
      </c>
      <c r="S112">
        <v>-209.99999999999997</v>
      </c>
      <c r="T112">
        <v>-209.99999999999997</v>
      </c>
      <c r="U112">
        <v>-189.99999999999997</v>
      </c>
      <c r="V112">
        <v>-159.99999999999991</v>
      </c>
      <c r="W112">
        <v>-154.99999999999994</v>
      </c>
      <c r="X112">
        <v>-149.99999999999994</v>
      </c>
      <c r="Y112">
        <v>-149.99999999999994</v>
      </c>
      <c r="Z112">
        <v>-149.99999999999994</v>
      </c>
      <c r="AA112">
        <v>-129.99999999999994</v>
      </c>
      <c r="AB112">
        <v>-109.99999999999993</v>
      </c>
      <c r="AC112">
        <v>-109.99999999999993</v>
      </c>
      <c r="AD112">
        <v>-109.99999999999993</v>
      </c>
      <c r="AE112">
        <v>-109.99999999999993</v>
      </c>
      <c r="AF112">
        <v>-99.99999999999997</v>
      </c>
      <c r="AG112">
        <v>-84.99999999999994</v>
      </c>
      <c r="AH112">
        <v>-84.99999999999994</v>
      </c>
      <c r="AI112">
        <v>-64.99999999999993</v>
      </c>
      <c r="AJ112">
        <v>-54.999999999999964</v>
      </c>
      <c r="AK112">
        <v>-54.999999999999964</v>
      </c>
      <c r="AL112">
        <v>-54.999999999999964</v>
      </c>
      <c r="AM112">
        <v>-45</v>
      </c>
      <c r="AN112">
        <v>-45</v>
      </c>
      <c r="AO112">
        <v>-45</v>
      </c>
      <c r="AP112">
        <v>-45</v>
      </c>
      <c r="AQ112">
        <v>-45</v>
      </c>
      <c r="AR112">
        <v>-45</v>
      </c>
      <c r="AS112">
        <v>-45</v>
      </c>
      <c r="AT112">
        <v>0</v>
      </c>
      <c r="AU112">
        <v>0</v>
      </c>
      <c r="AV112">
        <v>0</v>
      </c>
      <c r="AW112">
        <v>29.999999999999893</v>
      </c>
      <c r="AX112">
        <v>44.999999999999844</v>
      </c>
      <c r="AY112">
        <v>59.99999999999979</v>
      </c>
      <c r="AZ112">
        <v>89.99999999999969</v>
      </c>
      <c r="BA112">
        <v>104.99999999999963</v>
      </c>
      <c r="BB112">
        <v>109.9999999999996</v>
      </c>
      <c r="BC112">
        <v>109.9999999999996</v>
      </c>
      <c r="BD112">
        <v>109.9999999999996</v>
      </c>
      <c r="BE112">
        <v>109.9999999999996</v>
      </c>
      <c r="BF112">
        <v>109.9999999999996</v>
      </c>
      <c r="BG112">
        <v>109.9999999999996</v>
      </c>
      <c r="BH112">
        <v>109.9999999999996</v>
      </c>
      <c r="BI112">
        <v>109.9999999999996</v>
      </c>
      <c r="BJ112">
        <v>109.9999999999996</v>
      </c>
      <c r="BK112">
        <v>109.9999999999996</v>
      </c>
      <c r="BL112">
        <v>129.99999999999955</v>
      </c>
      <c r="BM112">
        <v>129.99999999999955</v>
      </c>
    </row>
    <row r="113" spans="1:65" ht="12.75">
      <c r="A113">
        <v>46</v>
      </c>
      <c r="C113">
        <v>-259.99999999999994</v>
      </c>
      <c r="D113">
        <v>-259.99999999999994</v>
      </c>
      <c r="E113">
        <v>-259.99999999999994</v>
      </c>
      <c r="F113">
        <v>-259.99999999999994</v>
      </c>
      <c r="G113">
        <v>-259.99999999999994</v>
      </c>
      <c r="H113">
        <v>-259.99999999999994</v>
      </c>
      <c r="I113">
        <v>-259.99999999999994</v>
      </c>
      <c r="J113">
        <v>-259.99999999999994</v>
      </c>
      <c r="K113">
        <v>-259.99999999999994</v>
      </c>
      <c r="L113">
        <v>-259.99999999999994</v>
      </c>
      <c r="M113">
        <v>-229.99999999999997</v>
      </c>
      <c r="N113">
        <v>-259.99999999999994</v>
      </c>
      <c r="O113">
        <v>-229.99999999999997</v>
      </c>
      <c r="P113">
        <v>-229.99999999999997</v>
      </c>
      <c r="Q113">
        <v>-209.99999999999997</v>
      </c>
      <c r="R113">
        <v>-209.99999999999997</v>
      </c>
      <c r="S113">
        <v>-209.99999999999997</v>
      </c>
      <c r="T113">
        <v>-209.99999999999997</v>
      </c>
      <c r="U113">
        <v>-189.99999999999997</v>
      </c>
      <c r="V113">
        <v>-159.99999999999991</v>
      </c>
      <c r="W113">
        <v>-154.99999999999994</v>
      </c>
      <c r="X113">
        <v>-149.99999999999994</v>
      </c>
      <c r="Y113">
        <v>-149.99999999999994</v>
      </c>
      <c r="Z113">
        <v>-149.99999999999994</v>
      </c>
      <c r="AA113">
        <v>-129.99999999999994</v>
      </c>
      <c r="AB113">
        <v>-109.99999999999993</v>
      </c>
      <c r="AC113">
        <v>-109.99999999999993</v>
      </c>
      <c r="AD113">
        <v>-109.99999999999993</v>
      </c>
      <c r="AE113">
        <v>-109.99999999999993</v>
      </c>
      <c r="AF113">
        <v>-99.99999999999997</v>
      </c>
      <c r="AG113">
        <v>-84.99999999999994</v>
      </c>
      <c r="AH113">
        <v>-84.99999999999994</v>
      </c>
      <c r="AI113">
        <v>-64.99999999999993</v>
      </c>
      <c r="AJ113">
        <v>-54.999999999999964</v>
      </c>
      <c r="AK113">
        <v>-54.999999999999964</v>
      </c>
      <c r="AL113">
        <v>-54.999999999999964</v>
      </c>
      <c r="AM113">
        <v>-45</v>
      </c>
      <c r="AN113">
        <v>-45</v>
      </c>
      <c r="AO113">
        <v>-45</v>
      </c>
      <c r="AP113">
        <v>-45</v>
      </c>
      <c r="AQ113">
        <v>-45</v>
      </c>
      <c r="AR113">
        <v>-45</v>
      </c>
      <c r="AS113">
        <v>-45</v>
      </c>
      <c r="AT113">
        <v>0</v>
      </c>
      <c r="AU113">
        <v>0</v>
      </c>
      <c r="AV113">
        <v>0</v>
      </c>
      <c r="AW113">
        <v>29.999999999999893</v>
      </c>
      <c r="AX113">
        <v>44.999999999999844</v>
      </c>
      <c r="AY113">
        <v>59.99999999999979</v>
      </c>
      <c r="AZ113">
        <v>89.99999999999969</v>
      </c>
      <c r="BA113">
        <v>104.99999999999963</v>
      </c>
      <c r="BB113">
        <v>109.9999999999996</v>
      </c>
      <c r="BC113">
        <v>109.9999999999996</v>
      </c>
      <c r="BD113">
        <v>109.9999999999996</v>
      </c>
      <c r="BE113">
        <v>109.9999999999996</v>
      </c>
      <c r="BF113">
        <v>109.9999999999996</v>
      </c>
      <c r="BG113">
        <v>109.9999999999996</v>
      </c>
      <c r="BH113">
        <v>109.9999999999996</v>
      </c>
      <c r="BI113">
        <v>109.9999999999996</v>
      </c>
      <c r="BJ113">
        <v>109.9999999999996</v>
      </c>
      <c r="BK113">
        <v>109.9999999999996</v>
      </c>
      <c r="BL113">
        <v>129.99999999999955</v>
      </c>
      <c r="BM113">
        <v>129.99999999999955</v>
      </c>
    </row>
    <row r="114" spans="1:65" ht="12.75">
      <c r="A114">
        <v>47</v>
      </c>
      <c r="C114">
        <v>-289.99999999999983</v>
      </c>
      <c r="D114">
        <v>-289.99999999999983</v>
      </c>
      <c r="E114">
        <v>-289.99999999999983</v>
      </c>
      <c r="F114">
        <v>-289.99999999999983</v>
      </c>
      <c r="G114">
        <v>-289.99999999999983</v>
      </c>
      <c r="H114">
        <v>-289.99999999999983</v>
      </c>
      <c r="I114">
        <v>-289.99999999999983</v>
      </c>
      <c r="J114">
        <v>-289.99999999999983</v>
      </c>
      <c r="K114">
        <v>-289.99999999999983</v>
      </c>
      <c r="L114">
        <v>-289.99999999999983</v>
      </c>
      <c r="M114">
        <v>-259.9999999999999</v>
      </c>
      <c r="N114">
        <v>-289.99999999999983</v>
      </c>
      <c r="O114">
        <v>-259.9999999999999</v>
      </c>
      <c r="P114">
        <v>-259.9999999999999</v>
      </c>
      <c r="Q114">
        <v>-239.99999999999986</v>
      </c>
      <c r="R114">
        <v>-239.99999999999986</v>
      </c>
      <c r="S114">
        <v>-239.99999999999986</v>
      </c>
      <c r="T114">
        <v>-239.99999999999986</v>
      </c>
      <c r="U114">
        <v>-219.99999999999986</v>
      </c>
      <c r="V114">
        <v>-189.9999999999998</v>
      </c>
      <c r="W114">
        <v>-184.99999999999983</v>
      </c>
      <c r="X114">
        <v>-179.99999999999983</v>
      </c>
      <c r="Y114">
        <v>-179.99999999999983</v>
      </c>
      <c r="Z114">
        <v>-179.99999999999983</v>
      </c>
      <c r="AA114">
        <v>-159.99999999999983</v>
      </c>
      <c r="AB114">
        <v>-139.99999999999983</v>
      </c>
      <c r="AC114">
        <v>-139.99999999999983</v>
      </c>
      <c r="AD114">
        <v>-139.99999999999983</v>
      </c>
      <c r="AE114">
        <v>-139.99999999999983</v>
      </c>
      <c r="AF114">
        <v>-129.99999999999986</v>
      </c>
      <c r="AG114">
        <v>-114.99999999999983</v>
      </c>
      <c r="AH114">
        <v>-114.99999999999983</v>
      </c>
      <c r="AI114">
        <v>-94.99999999999983</v>
      </c>
      <c r="AJ114">
        <v>-84.99999999999986</v>
      </c>
      <c r="AK114">
        <v>-84.99999999999986</v>
      </c>
      <c r="AL114">
        <v>-84.99999999999986</v>
      </c>
      <c r="AM114">
        <v>-74.99999999999989</v>
      </c>
      <c r="AN114">
        <v>-74.99999999999989</v>
      </c>
      <c r="AO114">
        <v>-74.99999999999989</v>
      </c>
      <c r="AP114">
        <v>-74.99999999999989</v>
      </c>
      <c r="AQ114">
        <v>-74.99999999999989</v>
      </c>
      <c r="AR114">
        <v>-74.99999999999989</v>
      </c>
      <c r="AS114">
        <v>-74.99999999999989</v>
      </c>
      <c r="AT114">
        <v>-29.999999999999893</v>
      </c>
      <c r="AU114">
        <v>-29.999999999999893</v>
      </c>
      <c r="AV114">
        <v>-29.999999999999893</v>
      </c>
      <c r="AW114">
        <v>0</v>
      </c>
      <c r="AX114">
        <v>14.999999999999947</v>
      </c>
      <c r="AY114">
        <v>29.999999999999893</v>
      </c>
      <c r="AZ114">
        <v>59.99999999999979</v>
      </c>
      <c r="BA114">
        <v>74.99999999999973</v>
      </c>
      <c r="BB114">
        <v>79.99999999999972</v>
      </c>
      <c r="BC114">
        <v>79.99999999999972</v>
      </c>
      <c r="BD114">
        <v>79.99999999999972</v>
      </c>
      <c r="BE114">
        <v>79.99999999999972</v>
      </c>
      <c r="BF114">
        <v>79.99999999999972</v>
      </c>
      <c r="BG114">
        <v>79.99999999999972</v>
      </c>
      <c r="BH114">
        <v>79.99999999999972</v>
      </c>
      <c r="BI114">
        <v>79.99999999999972</v>
      </c>
      <c r="BJ114">
        <v>79.99999999999972</v>
      </c>
      <c r="BK114">
        <v>79.99999999999972</v>
      </c>
      <c r="BL114">
        <v>99.99999999999964</v>
      </c>
      <c r="BM114">
        <v>99.99999999999964</v>
      </c>
    </row>
    <row r="115" spans="1:65" ht="12.75">
      <c r="A115">
        <v>48</v>
      </c>
      <c r="C115">
        <v>-304.9999999999998</v>
      </c>
      <c r="D115">
        <v>-304.9999999999998</v>
      </c>
      <c r="E115">
        <v>-304.9999999999998</v>
      </c>
      <c r="F115">
        <v>-304.9999999999998</v>
      </c>
      <c r="G115">
        <v>-304.9999999999998</v>
      </c>
      <c r="H115">
        <v>-304.9999999999998</v>
      </c>
      <c r="I115">
        <v>-304.9999999999998</v>
      </c>
      <c r="J115">
        <v>-304.9999999999998</v>
      </c>
      <c r="K115">
        <v>-304.9999999999998</v>
      </c>
      <c r="L115">
        <v>-304.9999999999998</v>
      </c>
      <c r="M115">
        <v>-274.99999999999983</v>
      </c>
      <c r="N115">
        <v>-304.9999999999998</v>
      </c>
      <c r="O115">
        <v>-274.99999999999983</v>
      </c>
      <c r="P115">
        <v>-274.99999999999983</v>
      </c>
      <c r="Q115">
        <v>-254.9999999999998</v>
      </c>
      <c r="R115">
        <v>-254.9999999999998</v>
      </c>
      <c r="S115">
        <v>-254.9999999999998</v>
      </c>
      <c r="T115">
        <v>-254.9999999999998</v>
      </c>
      <c r="U115">
        <v>-234.9999999999998</v>
      </c>
      <c r="V115">
        <v>-204.99999999999974</v>
      </c>
      <c r="W115">
        <v>-199.99999999999977</v>
      </c>
      <c r="X115">
        <v>-194.99999999999977</v>
      </c>
      <c r="Y115">
        <v>-194.99999999999977</v>
      </c>
      <c r="Z115">
        <v>-194.99999999999977</v>
      </c>
      <c r="AA115">
        <v>-174.99999999999977</v>
      </c>
      <c r="AB115">
        <v>-154.99999999999977</v>
      </c>
      <c r="AC115">
        <v>-154.99999999999977</v>
      </c>
      <c r="AD115">
        <v>-154.99999999999977</v>
      </c>
      <c r="AE115">
        <v>-154.99999999999977</v>
      </c>
      <c r="AF115">
        <v>-144.9999999999998</v>
      </c>
      <c r="AG115">
        <v>-129.99999999999977</v>
      </c>
      <c r="AH115">
        <v>-129.99999999999977</v>
      </c>
      <c r="AI115">
        <v>-109.99999999999977</v>
      </c>
      <c r="AJ115">
        <v>-99.9999999999998</v>
      </c>
      <c r="AK115">
        <v>-99.9999999999998</v>
      </c>
      <c r="AL115">
        <v>-99.9999999999998</v>
      </c>
      <c r="AM115">
        <v>-89.99999999999984</v>
      </c>
      <c r="AN115">
        <v>-89.99999999999984</v>
      </c>
      <c r="AO115">
        <v>-89.99999999999984</v>
      </c>
      <c r="AP115">
        <v>-89.99999999999984</v>
      </c>
      <c r="AQ115">
        <v>-89.99999999999984</v>
      </c>
      <c r="AR115">
        <v>-89.99999999999984</v>
      </c>
      <c r="AS115">
        <v>-89.99999999999984</v>
      </c>
      <c r="AT115">
        <v>-44.999999999999844</v>
      </c>
      <c r="AU115">
        <v>-44.999999999999844</v>
      </c>
      <c r="AV115">
        <v>-44.999999999999844</v>
      </c>
      <c r="AW115">
        <v>-14.999999999999947</v>
      </c>
      <c r="AX115">
        <v>0</v>
      </c>
      <c r="AY115">
        <v>14.999999999999947</v>
      </c>
      <c r="AZ115">
        <v>44.999999999999844</v>
      </c>
      <c r="BA115">
        <v>59.99999999999979</v>
      </c>
      <c r="BB115">
        <v>64.99999999999977</v>
      </c>
      <c r="BC115">
        <v>64.99999999999977</v>
      </c>
      <c r="BD115">
        <v>64.99999999999977</v>
      </c>
      <c r="BE115">
        <v>64.99999999999977</v>
      </c>
      <c r="BF115">
        <v>64.99999999999977</v>
      </c>
      <c r="BG115">
        <v>64.99999999999977</v>
      </c>
      <c r="BH115">
        <v>64.99999999999977</v>
      </c>
      <c r="BI115">
        <v>64.99999999999977</v>
      </c>
      <c r="BJ115">
        <v>64.99999999999977</v>
      </c>
      <c r="BK115">
        <v>64.99999999999977</v>
      </c>
      <c r="BL115">
        <v>84.9999999999997</v>
      </c>
      <c r="BM115">
        <v>84.9999999999997</v>
      </c>
    </row>
    <row r="116" spans="1:65" ht="12.75">
      <c r="A116">
        <v>49</v>
      </c>
      <c r="C116">
        <v>-319.9999999999997</v>
      </c>
      <c r="D116">
        <v>-319.9999999999997</v>
      </c>
      <c r="E116">
        <v>-319.9999999999997</v>
      </c>
      <c r="F116">
        <v>-319.9999999999997</v>
      </c>
      <c r="G116">
        <v>-319.9999999999997</v>
      </c>
      <c r="H116">
        <v>-319.9999999999997</v>
      </c>
      <c r="I116">
        <v>-319.9999999999997</v>
      </c>
      <c r="J116">
        <v>-319.9999999999997</v>
      </c>
      <c r="K116">
        <v>-319.9999999999997</v>
      </c>
      <c r="L116">
        <v>-319.9999999999997</v>
      </c>
      <c r="M116">
        <v>-289.9999999999998</v>
      </c>
      <c r="N116">
        <v>-319.9999999999997</v>
      </c>
      <c r="O116">
        <v>-289.9999999999998</v>
      </c>
      <c r="P116">
        <v>-289.9999999999998</v>
      </c>
      <c r="Q116">
        <v>-269.9999999999998</v>
      </c>
      <c r="R116">
        <v>-269.9999999999998</v>
      </c>
      <c r="S116">
        <v>-269.9999999999998</v>
      </c>
      <c r="T116">
        <v>-269.9999999999998</v>
      </c>
      <c r="U116">
        <v>-249.99999999999974</v>
      </c>
      <c r="V116">
        <v>-219.9999999999997</v>
      </c>
      <c r="W116">
        <v>-214.99999999999972</v>
      </c>
      <c r="X116">
        <v>-209.99999999999974</v>
      </c>
      <c r="Y116">
        <v>-209.99999999999974</v>
      </c>
      <c r="Z116">
        <v>-209.99999999999974</v>
      </c>
      <c r="AA116">
        <v>-189.99999999999972</v>
      </c>
      <c r="AB116">
        <v>-169.99999999999972</v>
      </c>
      <c r="AC116">
        <v>-169.99999999999972</v>
      </c>
      <c r="AD116">
        <v>-169.99999999999972</v>
      </c>
      <c r="AE116">
        <v>-169.99999999999972</v>
      </c>
      <c r="AF116">
        <v>-159.99999999999974</v>
      </c>
      <c r="AG116">
        <v>-144.99999999999972</v>
      </c>
      <c r="AH116">
        <v>-144.99999999999972</v>
      </c>
      <c r="AI116">
        <v>-124.99999999999972</v>
      </c>
      <c r="AJ116">
        <v>-114.99999999999974</v>
      </c>
      <c r="AK116">
        <v>-114.99999999999974</v>
      </c>
      <c r="AL116">
        <v>-114.99999999999974</v>
      </c>
      <c r="AM116">
        <v>-104.99999999999979</v>
      </c>
      <c r="AN116">
        <v>-104.99999999999979</v>
      </c>
      <c r="AO116">
        <v>-104.99999999999979</v>
      </c>
      <c r="AP116">
        <v>-104.99999999999979</v>
      </c>
      <c r="AQ116">
        <v>-104.99999999999979</v>
      </c>
      <c r="AR116">
        <v>-104.99999999999979</v>
      </c>
      <c r="AS116">
        <v>-104.99999999999979</v>
      </c>
      <c r="AT116">
        <v>-59.99999999999979</v>
      </c>
      <c r="AU116">
        <v>-59.99999999999979</v>
      </c>
      <c r="AV116">
        <v>-59.99999999999979</v>
      </c>
      <c r="AW116">
        <v>-29.999999999999893</v>
      </c>
      <c r="AX116">
        <v>-14.999999999999947</v>
      </c>
      <c r="AY116">
        <v>0</v>
      </c>
      <c r="AZ116">
        <v>29.999999999999893</v>
      </c>
      <c r="BA116">
        <v>44.999999999999844</v>
      </c>
      <c r="BB116">
        <v>49.99999999999982</v>
      </c>
      <c r="BC116">
        <v>49.99999999999982</v>
      </c>
      <c r="BD116">
        <v>49.99999999999982</v>
      </c>
      <c r="BE116">
        <v>49.99999999999982</v>
      </c>
      <c r="BF116">
        <v>49.99999999999982</v>
      </c>
      <c r="BG116">
        <v>49.99999999999982</v>
      </c>
      <c r="BH116">
        <v>49.99999999999982</v>
      </c>
      <c r="BI116">
        <v>49.99999999999982</v>
      </c>
      <c r="BJ116">
        <v>49.99999999999982</v>
      </c>
      <c r="BK116">
        <v>49.99999999999982</v>
      </c>
      <c r="BL116">
        <v>69.99999999999974</v>
      </c>
      <c r="BM116">
        <v>69.99999999999974</v>
      </c>
    </row>
    <row r="117" spans="1:65" ht="12.75">
      <c r="A117">
        <v>50</v>
      </c>
      <c r="C117">
        <v>-349.99999999999966</v>
      </c>
      <c r="D117">
        <v>-349.99999999999966</v>
      </c>
      <c r="E117">
        <v>-349.99999999999966</v>
      </c>
      <c r="F117">
        <v>-349.99999999999966</v>
      </c>
      <c r="G117">
        <v>-349.99999999999966</v>
      </c>
      <c r="H117">
        <v>-349.99999999999966</v>
      </c>
      <c r="I117">
        <v>-349.99999999999966</v>
      </c>
      <c r="J117">
        <v>-349.99999999999966</v>
      </c>
      <c r="K117">
        <v>-349.99999999999966</v>
      </c>
      <c r="L117">
        <v>-349.99999999999966</v>
      </c>
      <c r="M117">
        <v>-319.99999999999966</v>
      </c>
      <c r="N117">
        <v>-349.99999999999966</v>
      </c>
      <c r="O117">
        <v>-319.99999999999966</v>
      </c>
      <c r="P117">
        <v>-319.99999999999966</v>
      </c>
      <c r="Q117">
        <v>-299.99999999999966</v>
      </c>
      <c r="R117">
        <v>-299.99999999999966</v>
      </c>
      <c r="S117">
        <v>-299.99999999999966</v>
      </c>
      <c r="T117">
        <v>-299.99999999999966</v>
      </c>
      <c r="U117">
        <v>-279.99999999999966</v>
      </c>
      <c r="V117">
        <v>-249.9999999999996</v>
      </c>
      <c r="W117">
        <v>-244.9999999999996</v>
      </c>
      <c r="X117">
        <v>-239.99999999999963</v>
      </c>
      <c r="Y117">
        <v>-239.99999999999963</v>
      </c>
      <c r="Z117">
        <v>-239.99999999999963</v>
      </c>
      <c r="AA117">
        <v>-219.99999999999963</v>
      </c>
      <c r="AB117">
        <v>-199.9999999999996</v>
      </c>
      <c r="AC117">
        <v>-199.9999999999996</v>
      </c>
      <c r="AD117">
        <v>-199.9999999999996</v>
      </c>
      <c r="AE117">
        <v>-199.9999999999996</v>
      </c>
      <c r="AF117">
        <v>-189.99999999999966</v>
      </c>
      <c r="AG117">
        <v>-174.99999999999963</v>
      </c>
      <c r="AH117">
        <v>-174.99999999999963</v>
      </c>
      <c r="AI117">
        <v>-154.9999999999996</v>
      </c>
      <c r="AJ117">
        <v>-144.99999999999966</v>
      </c>
      <c r="AK117">
        <v>-144.99999999999966</v>
      </c>
      <c r="AL117">
        <v>-144.99999999999966</v>
      </c>
      <c r="AM117">
        <v>-134.9999999999997</v>
      </c>
      <c r="AN117">
        <v>-134.9999999999997</v>
      </c>
      <c r="AO117">
        <v>-134.9999999999997</v>
      </c>
      <c r="AP117">
        <v>-134.9999999999997</v>
      </c>
      <c r="AQ117">
        <v>-134.9999999999997</v>
      </c>
      <c r="AR117">
        <v>-134.9999999999997</v>
      </c>
      <c r="AS117">
        <v>-134.9999999999997</v>
      </c>
      <c r="AT117">
        <v>-89.99999999999969</v>
      </c>
      <c r="AU117">
        <v>-89.99999999999969</v>
      </c>
      <c r="AV117">
        <v>-89.99999999999969</v>
      </c>
      <c r="AW117">
        <v>-59.99999999999979</v>
      </c>
      <c r="AX117">
        <v>-44.999999999999844</v>
      </c>
      <c r="AY117">
        <v>-29.999999999999893</v>
      </c>
      <c r="AZ117">
        <v>0</v>
      </c>
      <c r="BA117">
        <v>14.999999999999947</v>
      </c>
      <c r="BB117">
        <v>19.99999999999993</v>
      </c>
      <c r="BC117">
        <v>19.99999999999993</v>
      </c>
      <c r="BD117">
        <v>19.99999999999993</v>
      </c>
      <c r="BE117">
        <v>19.99999999999993</v>
      </c>
      <c r="BF117">
        <v>19.99999999999993</v>
      </c>
      <c r="BG117">
        <v>19.99999999999993</v>
      </c>
      <c r="BH117">
        <v>19.99999999999993</v>
      </c>
      <c r="BI117">
        <v>19.99999999999993</v>
      </c>
      <c r="BJ117">
        <v>19.99999999999993</v>
      </c>
      <c r="BK117">
        <v>19.99999999999993</v>
      </c>
      <c r="BL117">
        <v>39.99999999999986</v>
      </c>
      <c r="BM117">
        <v>39.99999999999986</v>
      </c>
    </row>
    <row r="118" spans="1:65" ht="12.75">
      <c r="A118">
        <v>51</v>
      </c>
      <c r="C118">
        <v>-364.9999999999996</v>
      </c>
      <c r="D118">
        <v>-364.9999999999996</v>
      </c>
      <c r="E118">
        <v>-364.9999999999996</v>
      </c>
      <c r="F118">
        <v>-364.9999999999996</v>
      </c>
      <c r="G118">
        <v>-364.9999999999996</v>
      </c>
      <c r="H118">
        <v>-364.9999999999996</v>
      </c>
      <c r="I118">
        <v>-364.9999999999996</v>
      </c>
      <c r="J118">
        <v>-364.9999999999996</v>
      </c>
      <c r="K118">
        <v>-364.9999999999996</v>
      </c>
      <c r="L118">
        <v>-364.9999999999996</v>
      </c>
      <c r="M118">
        <v>-334.9999999999996</v>
      </c>
      <c r="N118">
        <v>-364.9999999999996</v>
      </c>
      <c r="O118">
        <v>-334.9999999999996</v>
      </c>
      <c r="P118">
        <v>-334.9999999999996</v>
      </c>
      <c r="Q118">
        <v>-314.9999999999996</v>
      </c>
      <c r="R118">
        <v>-314.9999999999996</v>
      </c>
      <c r="S118">
        <v>-314.9999999999996</v>
      </c>
      <c r="T118">
        <v>-314.9999999999996</v>
      </c>
      <c r="U118">
        <v>-294.9999999999996</v>
      </c>
      <c r="V118">
        <v>-264.99999999999955</v>
      </c>
      <c r="W118">
        <v>-259.99999999999955</v>
      </c>
      <c r="X118">
        <v>-254.99999999999957</v>
      </c>
      <c r="Y118">
        <v>-254.99999999999957</v>
      </c>
      <c r="Z118">
        <v>-254.99999999999957</v>
      </c>
      <c r="AA118">
        <v>-234.99999999999957</v>
      </c>
      <c r="AB118">
        <v>-214.99999999999955</v>
      </c>
      <c r="AC118">
        <v>-214.99999999999955</v>
      </c>
      <c r="AD118">
        <v>-214.99999999999955</v>
      </c>
      <c r="AE118">
        <v>-214.99999999999955</v>
      </c>
      <c r="AF118">
        <v>-204.9999999999996</v>
      </c>
      <c r="AG118">
        <v>-189.99999999999957</v>
      </c>
      <c r="AH118">
        <v>-189.99999999999957</v>
      </c>
      <c r="AI118">
        <v>-169.99999999999955</v>
      </c>
      <c r="AJ118">
        <v>-159.9999999999996</v>
      </c>
      <c r="AK118">
        <v>-159.9999999999996</v>
      </c>
      <c r="AL118">
        <v>-159.9999999999996</v>
      </c>
      <c r="AM118">
        <v>-149.99999999999963</v>
      </c>
      <c r="AN118">
        <v>-149.99999999999963</v>
      </c>
      <c r="AO118">
        <v>-149.99999999999963</v>
      </c>
      <c r="AP118">
        <v>-149.99999999999963</v>
      </c>
      <c r="AQ118">
        <v>-149.99999999999963</v>
      </c>
      <c r="AR118">
        <v>-149.99999999999963</v>
      </c>
      <c r="AS118">
        <v>-149.99999999999963</v>
      </c>
      <c r="AT118">
        <v>-104.99999999999963</v>
      </c>
      <c r="AU118">
        <v>-104.99999999999963</v>
      </c>
      <c r="AV118">
        <v>-104.99999999999963</v>
      </c>
      <c r="AW118">
        <v>-74.99999999999973</v>
      </c>
      <c r="AX118">
        <v>-59.99999999999979</v>
      </c>
      <c r="AY118">
        <v>-44.999999999999844</v>
      </c>
      <c r="AZ118">
        <v>-14.999999999999947</v>
      </c>
      <c r="BA118">
        <v>0</v>
      </c>
      <c r="BB118">
        <v>4.999999999999982</v>
      </c>
      <c r="BC118">
        <v>4.999999999999982</v>
      </c>
      <c r="BD118">
        <v>4.999999999999982</v>
      </c>
      <c r="BE118">
        <v>4.999999999999982</v>
      </c>
      <c r="BF118">
        <v>4.999999999999982</v>
      </c>
      <c r="BG118">
        <v>4.999999999999982</v>
      </c>
      <c r="BH118">
        <v>4.999999999999982</v>
      </c>
      <c r="BI118">
        <v>4.999999999999982</v>
      </c>
      <c r="BJ118">
        <v>4.999999999999982</v>
      </c>
      <c r="BK118">
        <v>4.999999999999982</v>
      </c>
      <c r="BL118">
        <v>24.99999999999991</v>
      </c>
      <c r="BM118">
        <v>24.99999999999991</v>
      </c>
    </row>
    <row r="119" spans="1:65" ht="12.75">
      <c r="A119">
        <v>52</v>
      </c>
      <c r="C119">
        <v>-369.99999999999955</v>
      </c>
      <c r="D119">
        <v>-369.99999999999955</v>
      </c>
      <c r="E119">
        <v>-369.99999999999955</v>
      </c>
      <c r="F119">
        <v>-369.99999999999955</v>
      </c>
      <c r="G119">
        <v>-369.99999999999955</v>
      </c>
      <c r="H119">
        <v>-369.99999999999955</v>
      </c>
      <c r="I119">
        <v>-369.99999999999955</v>
      </c>
      <c r="J119">
        <v>-369.99999999999955</v>
      </c>
      <c r="K119">
        <v>-369.99999999999955</v>
      </c>
      <c r="L119">
        <v>-369.99999999999955</v>
      </c>
      <c r="M119">
        <v>-339.9999999999996</v>
      </c>
      <c r="N119">
        <v>-369.99999999999955</v>
      </c>
      <c r="O119">
        <v>-339.9999999999996</v>
      </c>
      <c r="P119">
        <v>-339.9999999999996</v>
      </c>
      <c r="Q119">
        <v>-319.9999999999996</v>
      </c>
      <c r="R119">
        <v>-319.9999999999996</v>
      </c>
      <c r="S119">
        <v>-319.9999999999996</v>
      </c>
      <c r="T119">
        <v>-319.9999999999996</v>
      </c>
      <c r="U119">
        <v>-299.99999999999955</v>
      </c>
      <c r="V119">
        <v>-269.99999999999955</v>
      </c>
      <c r="W119">
        <v>-264.99999999999955</v>
      </c>
      <c r="X119">
        <v>-259.99999999999955</v>
      </c>
      <c r="Y119">
        <v>-259.99999999999955</v>
      </c>
      <c r="Z119">
        <v>-259.99999999999955</v>
      </c>
      <c r="AA119">
        <v>-239.99999999999955</v>
      </c>
      <c r="AB119">
        <v>-219.99999999999955</v>
      </c>
      <c r="AC119">
        <v>-219.99999999999955</v>
      </c>
      <c r="AD119">
        <v>-219.99999999999955</v>
      </c>
      <c r="AE119">
        <v>-219.99999999999955</v>
      </c>
      <c r="AF119">
        <v>-209.99999999999957</v>
      </c>
      <c r="AG119">
        <v>-194.99999999999955</v>
      </c>
      <c r="AH119">
        <v>-194.99999999999955</v>
      </c>
      <c r="AI119">
        <v>-174.99999999999955</v>
      </c>
      <c r="AJ119">
        <v>-164.99999999999957</v>
      </c>
      <c r="AK119">
        <v>-164.99999999999957</v>
      </c>
      <c r="AL119">
        <v>-164.99999999999957</v>
      </c>
      <c r="AM119">
        <v>-154.9999999999996</v>
      </c>
      <c r="AN119">
        <v>-154.9999999999996</v>
      </c>
      <c r="AO119">
        <v>-154.9999999999996</v>
      </c>
      <c r="AP119">
        <v>-154.9999999999996</v>
      </c>
      <c r="AQ119">
        <v>-154.9999999999996</v>
      </c>
      <c r="AR119">
        <v>-154.9999999999996</v>
      </c>
      <c r="AS119">
        <v>-154.9999999999996</v>
      </c>
      <c r="AT119">
        <v>-109.9999999999996</v>
      </c>
      <c r="AU119">
        <v>-109.9999999999996</v>
      </c>
      <c r="AV119">
        <v>-109.9999999999996</v>
      </c>
      <c r="AW119">
        <v>-79.99999999999972</v>
      </c>
      <c r="AX119">
        <v>-64.99999999999977</v>
      </c>
      <c r="AY119">
        <v>-49.99999999999982</v>
      </c>
      <c r="AZ119">
        <v>-19.99999999999993</v>
      </c>
      <c r="BA119">
        <v>-4.999999999999982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19.99999999999993</v>
      </c>
      <c r="BM119">
        <v>19.99999999999993</v>
      </c>
    </row>
    <row r="120" spans="1:65" ht="12.75">
      <c r="A120">
        <v>53</v>
      </c>
      <c r="C120">
        <v>-369.99999999999955</v>
      </c>
      <c r="D120">
        <v>-369.99999999999955</v>
      </c>
      <c r="E120">
        <v>-369.99999999999955</v>
      </c>
      <c r="F120">
        <v>-369.99999999999955</v>
      </c>
      <c r="G120">
        <v>-369.99999999999955</v>
      </c>
      <c r="H120">
        <v>-369.99999999999955</v>
      </c>
      <c r="I120">
        <v>-369.99999999999955</v>
      </c>
      <c r="J120">
        <v>-369.99999999999955</v>
      </c>
      <c r="K120">
        <v>-369.99999999999955</v>
      </c>
      <c r="L120">
        <v>-369.99999999999955</v>
      </c>
      <c r="M120">
        <v>-339.9999999999996</v>
      </c>
      <c r="N120">
        <v>-369.99999999999955</v>
      </c>
      <c r="O120">
        <v>-339.9999999999996</v>
      </c>
      <c r="P120">
        <v>-339.9999999999996</v>
      </c>
      <c r="Q120">
        <v>-319.9999999999996</v>
      </c>
      <c r="R120">
        <v>-319.9999999999996</v>
      </c>
      <c r="S120">
        <v>-319.9999999999996</v>
      </c>
      <c r="T120">
        <v>-319.9999999999996</v>
      </c>
      <c r="U120">
        <v>-299.99999999999955</v>
      </c>
      <c r="V120">
        <v>-269.99999999999955</v>
      </c>
      <c r="W120">
        <v>-264.99999999999955</v>
      </c>
      <c r="X120">
        <v>-259.99999999999955</v>
      </c>
      <c r="Y120">
        <v>-259.99999999999955</v>
      </c>
      <c r="Z120">
        <v>-259.99999999999955</v>
      </c>
      <c r="AA120">
        <v>-239.99999999999955</v>
      </c>
      <c r="AB120">
        <v>-219.99999999999955</v>
      </c>
      <c r="AC120">
        <v>-219.99999999999955</v>
      </c>
      <c r="AD120">
        <v>-219.99999999999955</v>
      </c>
      <c r="AE120">
        <v>-219.99999999999955</v>
      </c>
      <c r="AF120">
        <v>-209.99999999999957</v>
      </c>
      <c r="AG120">
        <v>-194.99999999999955</v>
      </c>
      <c r="AH120">
        <v>-194.99999999999955</v>
      </c>
      <c r="AI120">
        <v>-174.99999999999955</v>
      </c>
      <c r="AJ120">
        <v>-164.99999999999957</v>
      </c>
      <c r="AK120">
        <v>-164.99999999999957</v>
      </c>
      <c r="AL120">
        <v>-164.99999999999957</v>
      </c>
      <c r="AM120">
        <v>-154.9999999999996</v>
      </c>
      <c r="AN120">
        <v>-154.9999999999996</v>
      </c>
      <c r="AO120">
        <v>-154.9999999999996</v>
      </c>
      <c r="AP120">
        <v>-154.9999999999996</v>
      </c>
      <c r="AQ120">
        <v>-154.9999999999996</v>
      </c>
      <c r="AR120">
        <v>-154.9999999999996</v>
      </c>
      <c r="AS120">
        <v>-154.9999999999996</v>
      </c>
      <c r="AT120">
        <v>-109.9999999999996</v>
      </c>
      <c r="AU120">
        <v>-109.9999999999996</v>
      </c>
      <c r="AV120">
        <v>-109.9999999999996</v>
      </c>
      <c r="AW120">
        <v>-79.99999999999972</v>
      </c>
      <c r="AX120">
        <v>-64.99999999999977</v>
      </c>
      <c r="AY120">
        <v>-49.99999999999982</v>
      </c>
      <c r="AZ120">
        <v>-19.99999999999993</v>
      </c>
      <c r="BA120">
        <v>-4.999999999999982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19.99999999999993</v>
      </c>
      <c r="BM120">
        <v>19.99999999999993</v>
      </c>
    </row>
    <row r="121" spans="1:65" ht="12.75">
      <c r="A121">
        <v>54</v>
      </c>
      <c r="C121">
        <v>-369.99999999999955</v>
      </c>
      <c r="D121">
        <v>-369.99999999999955</v>
      </c>
      <c r="E121">
        <v>-369.99999999999955</v>
      </c>
      <c r="F121">
        <v>-369.99999999999955</v>
      </c>
      <c r="G121">
        <v>-369.99999999999955</v>
      </c>
      <c r="H121">
        <v>-369.99999999999955</v>
      </c>
      <c r="I121">
        <v>-369.99999999999955</v>
      </c>
      <c r="J121">
        <v>-369.99999999999955</v>
      </c>
      <c r="K121">
        <v>-369.99999999999955</v>
      </c>
      <c r="L121">
        <v>-369.99999999999955</v>
      </c>
      <c r="M121">
        <v>-339.9999999999996</v>
      </c>
      <c r="N121">
        <v>-369.99999999999955</v>
      </c>
      <c r="O121">
        <v>-339.9999999999996</v>
      </c>
      <c r="P121">
        <v>-339.9999999999996</v>
      </c>
      <c r="Q121">
        <v>-319.9999999999996</v>
      </c>
      <c r="R121">
        <v>-319.9999999999996</v>
      </c>
      <c r="S121">
        <v>-319.9999999999996</v>
      </c>
      <c r="T121">
        <v>-319.9999999999996</v>
      </c>
      <c r="U121">
        <v>-299.99999999999955</v>
      </c>
      <c r="V121">
        <v>-269.99999999999955</v>
      </c>
      <c r="W121">
        <v>-264.99999999999955</v>
      </c>
      <c r="X121">
        <v>-259.99999999999955</v>
      </c>
      <c r="Y121">
        <v>-259.99999999999955</v>
      </c>
      <c r="Z121">
        <v>-259.99999999999955</v>
      </c>
      <c r="AA121">
        <v>-239.99999999999955</v>
      </c>
      <c r="AB121">
        <v>-219.99999999999955</v>
      </c>
      <c r="AC121">
        <v>-219.99999999999955</v>
      </c>
      <c r="AD121">
        <v>-219.99999999999955</v>
      </c>
      <c r="AE121">
        <v>-219.99999999999955</v>
      </c>
      <c r="AF121">
        <v>-209.99999999999957</v>
      </c>
      <c r="AG121">
        <v>-194.99999999999955</v>
      </c>
      <c r="AH121">
        <v>-194.99999999999955</v>
      </c>
      <c r="AI121">
        <v>-174.99999999999955</v>
      </c>
      <c r="AJ121">
        <v>-164.99999999999957</v>
      </c>
      <c r="AK121">
        <v>-164.99999999999957</v>
      </c>
      <c r="AL121">
        <v>-164.99999999999957</v>
      </c>
      <c r="AM121">
        <v>-154.9999999999996</v>
      </c>
      <c r="AN121">
        <v>-154.9999999999996</v>
      </c>
      <c r="AO121">
        <v>-154.9999999999996</v>
      </c>
      <c r="AP121">
        <v>-154.9999999999996</v>
      </c>
      <c r="AQ121">
        <v>-154.9999999999996</v>
      </c>
      <c r="AR121">
        <v>-154.9999999999996</v>
      </c>
      <c r="AS121">
        <v>-154.9999999999996</v>
      </c>
      <c r="AT121">
        <v>-109.9999999999996</v>
      </c>
      <c r="AU121">
        <v>-109.9999999999996</v>
      </c>
      <c r="AV121">
        <v>-109.9999999999996</v>
      </c>
      <c r="AW121">
        <v>-79.99999999999972</v>
      </c>
      <c r="AX121">
        <v>-64.99999999999977</v>
      </c>
      <c r="AY121">
        <v>-49.99999999999982</v>
      </c>
      <c r="AZ121">
        <v>-19.99999999999993</v>
      </c>
      <c r="BA121">
        <v>-4.999999999999982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19.99999999999993</v>
      </c>
      <c r="BM121">
        <v>19.99999999999993</v>
      </c>
    </row>
    <row r="122" spans="1:65" ht="12.75">
      <c r="A122">
        <v>55</v>
      </c>
      <c r="C122">
        <v>-369.99999999999955</v>
      </c>
      <c r="D122">
        <v>-369.99999999999955</v>
      </c>
      <c r="E122">
        <v>-369.99999999999955</v>
      </c>
      <c r="F122">
        <v>-369.99999999999955</v>
      </c>
      <c r="G122">
        <v>-369.99999999999955</v>
      </c>
      <c r="H122">
        <v>-369.99999999999955</v>
      </c>
      <c r="I122">
        <v>-369.99999999999955</v>
      </c>
      <c r="J122">
        <v>-369.99999999999955</v>
      </c>
      <c r="K122">
        <v>-369.99999999999955</v>
      </c>
      <c r="L122">
        <v>-369.99999999999955</v>
      </c>
      <c r="M122">
        <v>-339.9999999999996</v>
      </c>
      <c r="N122">
        <v>-369.99999999999955</v>
      </c>
      <c r="O122">
        <v>-339.9999999999996</v>
      </c>
      <c r="P122">
        <v>-339.9999999999996</v>
      </c>
      <c r="Q122">
        <v>-319.9999999999996</v>
      </c>
      <c r="R122">
        <v>-319.9999999999996</v>
      </c>
      <c r="S122">
        <v>-319.9999999999996</v>
      </c>
      <c r="T122">
        <v>-319.9999999999996</v>
      </c>
      <c r="U122">
        <v>-299.99999999999955</v>
      </c>
      <c r="V122">
        <v>-269.99999999999955</v>
      </c>
      <c r="W122">
        <v>-264.99999999999955</v>
      </c>
      <c r="X122">
        <v>-259.99999999999955</v>
      </c>
      <c r="Y122">
        <v>-259.99999999999955</v>
      </c>
      <c r="Z122">
        <v>-259.99999999999955</v>
      </c>
      <c r="AA122">
        <v>-239.99999999999955</v>
      </c>
      <c r="AB122">
        <v>-219.99999999999955</v>
      </c>
      <c r="AC122">
        <v>-219.99999999999955</v>
      </c>
      <c r="AD122">
        <v>-219.99999999999955</v>
      </c>
      <c r="AE122">
        <v>-219.99999999999955</v>
      </c>
      <c r="AF122">
        <v>-209.99999999999957</v>
      </c>
      <c r="AG122">
        <v>-194.99999999999955</v>
      </c>
      <c r="AH122">
        <v>-194.99999999999955</v>
      </c>
      <c r="AI122">
        <v>-174.99999999999955</v>
      </c>
      <c r="AJ122">
        <v>-164.99999999999957</v>
      </c>
      <c r="AK122">
        <v>-164.99999999999957</v>
      </c>
      <c r="AL122">
        <v>-164.99999999999957</v>
      </c>
      <c r="AM122">
        <v>-154.9999999999996</v>
      </c>
      <c r="AN122">
        <v>-154.9999999999996</v>
      </c>
      <c r="AO122">
        <v>-154.9999999999996</v>
      </c>
      <c r="AP122">
        <v>-154.9999999999996</v>
      </c>
      <c r="AQ122">
        <v>-154.9999999999996</v>
      </c>
      <c r="AR122">
        <v>-154.9999999999996</v>
      </c>
      <c r="AS122">
        <v>-154.9999999999996</v>
      </c>
      <c r="AT122">
        <v>-109.9999999999996</v>
      </c>
      <c r="AU122">
        <v>-109.9999999999996</v>
      </c>
      <c r="AV122">
        <v>-109.9999999999996</v>
      </c>
      <c r="AW122">
        <v>-79.99999999999972</v>
      </c>
      <c r="AX122">
        <v>-64.99999999999977</v>
      </c>
      <c r="AY122">
        <v>-49.99999999999982</v>
      </c>
      <c r="AZ122">
        <v>-19.99999999999993</v>
      </c>
      <c r="BA122">
        <v>-4.999999999999982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19.99999999999993</v>
      </c>
      <c r="BM122">
        <v>19.99999999999993</v>
      </c>
    </row>
    <row r="123" spans="1:65" ht="12.75">
      <c r="A123">
        <v>56</v>
      </c>
      <c r="C123">
        <v>-369.99999999999955</v>
      </c>
      <c r="D123">
        <v>-369.99999999999955</v>
      </c>
      <c r="E123">
        <v>-369.99999999999955</v>
      </c>
      <c r="F123">
        <v>-369.99999999999955</v>
      </c>
      <c r="G123">
        <v>-369.99999999999955</v>
      </c>
      <c r="H123">
        <v>-369.99999999999955</v>
      </c>
      <c r="I123">
        <v>-369.99999999999955</v>
      </c>
      <c r="J123">
        <v>-369.99999999999955</v>
      </c>
      <c r="K123">
        <v>-369.99999999999955</v>
      </c>
      <c r="L123">
        <v>-369.99999999999955</v>
      </c>
      <c r="M123">
        <v>-339.9999999999996</v>
      </c>
      <c r="N123">
        <v>-369.99999999999955</v>
      </c>
      <c r="O123">
        <v>-339.9999999999996</v>
      </c>
      <c r="P123">
        <v>-339.9999999999996</v>
      </c>
      <c r="Q123">
        <v>-319.9999999999996</v>
      </c>
      <c r="R123">
        <v>-319.9999999999996</v>
      </c>
      <c r="S123">
        <v>-319.9999999999996</v>
      </c>
      <c r="T123">
        <v>-319.9999999999996</v>
      </c>
      <c r="U123">
        <v>-299.99999999999955</v>
      </c>
      <c r="V123">
        <v>-269.99999999999955</v>
      </c>
      <c r="W123">
        <v>-264.99999999999955</v>
      </c>
      <c r="X123">
        <v>-259.99999999999955</v>
      </c>
      <c r="Y123">
        <v>-259.99999999999955</v>
      </c>
      <c r="Z123">
        <v>-259.99999999999955</v>
      </c>
      <c r="AA123">
        <v>-239.99999999999955</v>
      </c>
      <c r="AB123">
        <v>-219.99999999999955</v>
      </c>
      <c r="AC123">
        <v>-219.99999999999955</v>
      </c>
      <c r="AD123">
        <v>-219.99999999999955</v>
      </c>
      <c r="AE123">
        <v>-219.99999999999955</v>
      </c>
      <c r="AF123">
        <v>-209.99999999999957</v>
      </c>
      <c r="AG123">
        <v>-194.99999999999955</v>
      </c>
      <c r="AH123">
        <v>-194.99999999999955</v>
      </c>
      <c r="AI123">
        <v>-174.99999999999955</v>
      </c>
      <c r="AJ123">
        <v>-164.99999999999957</v>
      </c>
      <c r="AK123">
        <v>-164.99999999999957</v>
      </c>
      <c r="AL123">
        <v>-164.99999999999957</v>
      </c>
      <c r="AM123">
        <v>-154.9999999999996</v>
      </c>
      <c r="AN123">
        <v>-154.9999999999996</v>
      </c>
      <c r="AO123">
        <v>-154.9999999999996</v>
      </c>
      <c r="AP123">
        <v>-154.9999999999996</v>
      </c>
      <c r="AQ123">
        <v>-154.9999999999996</v>
      </c>
      <c r="AR123">
        <v>-154.9999999999996</v>
      </c>
      <c r="AS123">
        <v>-154.9999999999996</v>
      </c>
      <c r="AT123">
        <v>-109.9999999999996</v>
      </c>
      <c r="AU123">
        <v>-109.9999999999996</v>
      </c>
      <c r="AV123">
        <v>-109.9999999999996</v>
      </c>
      <c r="AW123">
        <v>-79.99999999999972</v>
      </c>
      <c r="AX123">
        <v>-64.99999999999977</v>
      </c>
      <c r="AY123">
        <v>-49.99999999999982</v>
      </c>
      <c r="AZ123">
        <v>-19.99999999999993</v>
      </c>
      <c r="BA123">
        <v>-4.999999999999982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19.99999999999993</v>
      </c>
      <c r="BM123">
        <v>19.99999999999993</v>
      </c>
    </row>
    <row r="124" spans="1:65" ht="12.75">
      <c r="A124">
        <v>57</v>
      </c>
      <c r="C124">
        <v>-369.99999999999955</v>
      </c>
      <c r="D124">
        <v>-369.99999999999955</v>
      </c>
      <c r="E124">
        <v>-369.99999999999955</v>
      </c>
      <c r="F124">
        <v>-369.99999999999955</v>
      </c>
      <c r="G124">
        <v>-369.99999999999955</v>
      </c>
      <c r="H124">
        <v>-369.99999999999955</v>
      </c>
      <c r="I124">
        <v>-369.99999999999955</v>
      </c>
      <c r="J124">
        <v>-369.99999999999955</v>
      </c>
      <c r="K124">
        <v>-369.99999999999955</v>
      </c>
      <c r="L124">
        <v>-369.99999999999955</v>
      </c>
      <c r="M124">
        <v>-339.9999999999996</v>
      </c>
      <c r="N124">
        <v>-369.99999999999955</v>
      </c>
      <c r="O124">
        <v>-339.9999999999996</v>
      </c>
      <c r="P124">
        <v>-339.9999999999996</v>
      </c>
      <c r="Q124">
        <v>-319.9999999999996</v>
      </c>
      <c r="R124">
        <v>-319.9999999999996</v>
      </c>
      <c r="S124">
        <v>-319.9999999999996</v>
      </c>
      <c r="T124">
        <v>-319.9999999999996</v>
      </c>
      <c r="U124">
        <v>-299.99999999999955</v>
      </c>
      <c r="V124">
        <v>-269.99999999999955</v>
      </c>
      <c r="W124">
        <v>-264.99999999999955</v>
      </c>
      <c r="X124">
        <v>-259.99999999999955</v>
      </c>
      <c r="Y124">
        <v>-259.99999999999955</v>
      </c>
      <c r="Z124">
        <v>-259.99999999999955</v>
      </c>
      <c r="AA124">
        <v>-239.99999999999955</v>
      </c>
      <c r="AB124">
        <v>-219.99999999999955</v>
      </c>
      <c r="AC124">
        <v>-219.99999999999955</v>
      </c>
      <c r="AD124">
        <v>-219.99999999999955</v>
      </c>
      <c r="AE124">
        <v>-219.99999999999955</v>
      </c>
      <c r="AF124">
        <v>-209.99999999999957</v>
      </c>
      <c r="AG124">
        <v>-194.99999999999955</v>
      </c>
      <c r="AH124">
        <v>-194.99999999999955</v>
      </c>
      <c r="AI124">
        <v>-174.99999999999955</v>
      </c>
      <c r="AJ124">
        <v>-164.99999999999957</v>
      </c>
      <c r="AK124">
        <v>-164.99999999999957</v>
      </c>
      <c r="AL124">
        <v>-164.99999999999957</v>
      </c>
      <c r="AM124">
        <v>-154.9999999999996</v>
      </c>
      <c r="AN124">
        <v>-154.9999999999996</v>
      </c>
      <c r="AO124">
        <v>-154.9999999999996</v>
      </c>
      <c r="AP124">
        <v>-154.9999999999996</v>
      </c>
      <c r="AQ124">
        <v>-154.9999999999996</v>
      </c>
      <c r="AR124">
        <v>-154.9999999999996</v>
      </c>
      <c r="AS124">
        <v>-154.9999999999996</v>
      </c>
      <c r="AT124">
        <v>-109.9999999999996</v>
      </c>
      <c r="AU124">
        <v>-109.9999999999996</v>
      </c>
      <c r="AV124">
        <v>-109.9999999999996</v>
      </c>
      <c r="AW124">
        <v>-79.99999999999972</v>
      </c>
      <c r="AX124">
        <v>-64.99999999999977</v>
      </c>
      <c r="AY124">
        <v>-49.99999999999982</v>
      </c>
      <c r="AZ124">
        <v>-19.99999999999993</v>
      </c>
      <c r="BA124">
        <v>-4.999999999999982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19.99999999999993</v>
      </c>
      <c r="BM124">
        <v>19.99999999999993</v>
      </c>
    </row>
    <row r="125" spans="1:65" ht="12.75">
      <c r="A125">
        <v>58</v>
      </c>
      <c r="C125">
        <v>-369.99999999999955</v>
      </c>
      <c r="D125">
        <v>-369.99999999999955</v>
      </c>
      <c r="E125">
        <v>-369.99999999999955</v>
      </c>
      <c r="F125">
        <v>-369.99999999999955</v>
      </c>
      <c r="G125">
        <v>-369.99999999999955</v>
      </c>
      <c r="H125">
        <v>-369.99999999999955</v>
      </c>
      <c r="I125">
        <v>-369.99999999999955</v>
      </c>
      <c r="J125">
        <v>-369.99999999999955</v>
      </c>
      <c r="K125">
        <v>-369.99999999999955</v>
      </c>
      <c r="L125">
        <v>-369.99999999999955</v>
      </c>
      <c r="M125">
        <v>-339.9999999999996</v>
      </c>
      <c r="N125">
        <v>-369.99999999999955</v>
      </c>
      <c r="O125">
        <v>-339.9999999999996</v>
      </c>
      <c r="P125">
        <v>-339.9999999999996</v>
      </c>
      <c r="Q125">
        <v>-319.9999999999996</v>
      </c>
      <c r="R125">
        <v>-319.9999999999996</v>
      </c>
      <c r="S125">
        <v>-319.9999999999996</v>
      </c>
      <c r="T125">
        <v>-319.9999999999996</v>
      </c>
      <c r="U125">
        <v>-299.99999999999955</v>
      </c>
      <c r="V125">
        <v>-269.99999999999955</v>
      </c>
      <c r="W125">
        <v>-264.99999999999955</v>
      </c>
      <c r="X125">
        <v>-259.99999999999955</v>
      </c>
      <c r="Y125">
        <v>-259.99999999999955</v>
      </c>
      <c r="Z125">
        <v>-259.99999999999955</v>
      </c>
      <c r="AA125">
        <v>-239.99999999999955</v>
      </c>
      <c r="AB125">
        <v>-219.99999999999955</v>
      </c>
      <c r="AC125">
        <v>-219.99999999999955</v>
      </c>
      <c r="AD125">
        <v>-219.99999999999955</v>
      </c>
      <c r="AE125">
        <v>-219.99999999999955</v>
      </c>
      <c r="AF125">
        <v>-209.99999999999957</v>
      </c>
      <c r="AG125">
        <v>-194.99999999999955</v>
      </c>
      <c r="AH125">
        <v>-194.99999999999955</v>
      </c>
      <c r="AI125">
        <v>-174.99999999999955</v>
      </c>
      <c r="AJ125">
        <v>-164.99999999999957</v>
      </c>
      <c r="AK125">
        <v>-164.99999999999957</v>
      </c>
      <c r="AL125">
        <v>-164.99999999999957</v>
      </c>
      <c r="AM125">
        <v>-154.9999999999996</v>
      </c>
      <c r="AN125">
        <v>-154.9999999999996</v>
      </c>
      <c r="AO125">
        <v>-154.9999999999996</v>
      </c>
      <c r="AP125">
        <v>-154.9999999999996</v>
      </c>
      <c r="AQ125">
        <v>-154.9999999999996</v>
      </c>
      <c r="AR125">
        <v>-154.9999999999996</v>
      </c>
      <c r="AS125">
        <v>-154.9999999999996</v>
      </c>
      <c r="AT125">
        <v>-109.9999999999996</v>
      </c>
      <c r="AU125">
        <v>-109.9999999999996</v>
      </c>
      <c r="AV125">
        <v>-109.9999999999996</v>
      </c>
      <c r="AW125">
        <v>-79.99999999999972</v>
      </c>
      <c r="AX125">
        <v>-64.99999999999977</v>
      </c>
      <c r="AY125">
        <v>-49.99999999999982</v>
      </c>
      <c r="AZ125">
        <v>-19.99999999999993</v>
      </c>
      <c r="BA125">
        <v>-4.999999999999982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19.99999999999993</v>
      </c>
      <c r="BM125">
        <v>19.99999999999993</v>
      </c>
    </row>
    <row r="126" spans="1:65" ht="12.75">
      <c r="A126">
        <v>59</v>
      </c>
      <c r="C126">
        <v>-369.99999999999955</v>
      </c>
      <c r="D126">
        <v>-369.99999999999955</v>
      </c>
      <c r="E126">
        <v>-369.99999999999955</v>
      </c>
      <c r="F126">
        <v>-369.99999999999955</v>
      </c>
      <c r="G126">
        <v>-369.99999999999955</v>
      </c>
      <c r="H126">
        <v>-369.99999999999955</v>
      </c>
      <c r="I126">
        <v>-369.99999999999955</v>
      </c>
      <c r="J126">
        <v>-369.99999999999955</v>
      </c>
      <c r="K126">
        <v>-369.99999999999955</v>
      </c>
      <c r="L126">
        <v>-369.99999999999955</v>
      </c>
      <c r="M126">
        <v>-339.9999999999996</v>
      </c>
      <c r="N126">
        <v>-369.99999999999955</v>
      </c>
      <c r="O126">
        <v>-339.9999999999996</v>
      </c>
      <c r="P126">
        <v>-339.9999999999996</v>
      </c>
      <c r="Q126">
        <v>-319.9999999999996</v>
      </c>
      <c r="R126">
        <v>-319.9999999999996</v>
      </c>
      <c r="S126">
        <v>-319.9999999999996</v>
      </c>
      <c r="T126">
        <v>-319.9999999999996</v>
      </c>
      <c r="U126">
        <v>-299.99999999999955</v>
      </c>
      <c r="V126">
        <v>-269.99999999999955</v>
      </c>
      <c r="W126">
        <v>-264.99999999999955</v>
      </c>
      <c r="X126">
        <v>-259.99999999999955</v>
      </c>
      <c r="Y126">
        <v>-259.99999999999955</v>
      </c>
      <c r="Z126">
        <v>-259.99999999999955</v>
      </c>
      <c r="AA126">
        <v>-239.99999999999955</v>
      </c>
      <c r="AB126">
        <v>-219.99999999999955</v>
      </c>
      <c r="AC126">
        <v>-219.99999999999955</v>
      </c>
      <c r="AD126">
        <v>-219.99999999999955</v>
      </c>
      <c r="AE126">
        <v>-219.99999999999955</v>
      </c>
      <c r="AF126">
        <v>-209.99999999999957</v>
      </c>
      <c r="AG126">
        <v>-194.99999999999955</v>
      </c>
      <c r="AH126">
        <v>-194.99999999999955</v>
      </c>
      <c r="AI126">
        <v>-174.99999999999955</v>
      </c>
      <c r="AJ126">
        <v>-164.99999999999957</v>
      </c>
      <c r="AK126">
        <v>-164.99999999999957</v>
      </c>
      <c r="AL126">
        <v>-164.99999999999957</v>
      </c>
      <c r="AM126">
        <v>-154.9999999999996</v>
      </c>
      <c r="AN126">
        <v>-154.9999999999996</v>
      </c>
      <c r="AO126">
        <v>-154.9999999999996</v>
      </c>
      <c r="AP126">
        <v>-154.9999999999996</v>
      </c>
      <c r="AQ126">
        <v>-154.9999999999996</v>
      </c>
      <c r="AR126">
        <v>-154.9999999999996</v>
      </c>
      <c r="AS126">
        <v>-154.9999999999996</v>
      </c>
      <c r="AT126">
        <v>-109.9999999999996</v>
      </c>
      <c r="AU126">
        <v>-109.9999999999996</v>
      </c>
      <c r="AV126">
        <v>-109.9999999999996</v>
      </c>
      <c r="AW126">
        <v>-79.99999999999972</v>
      </c>
      <c r="AX126">
        <v>-64.99999999999977</v>
      </c>
      <c r="AY126">
        <v>-49.99999999999982</v>
      </c>
      <c r="AZ126">
        <v>-19.99999999999993</v>
      </c>
      <c r="BA126">
        <v>-4.999999999999982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19.99999999999993</v>
      </c>
      <c r="BM126">
        <v>19.99999999999993</v>
      </c>
    </row>
    <row r="127" spans="1:65" ht="12.75">
      <c r="A127">
        <v>60</v>
      </c>
      <c r="C127">
        <v>-369.99999999999955</v>
      </c>
      <c r="D127">
        <v>-369.99999999999955</v>
      </c>
      <c r="E127">
        <v>-369.99999999999955</v>
      </c>
      <c r="F127">
        <v>-369.99999999999955</v>
      </c>
      <c r="G127">
        <v>-369.99999999999955</v>
      </c>
      <c r="H127">
        <v>-369.99999999999955</v>
      </c>
      <c r="I127">
        <v>-369.99999999999955</v>
      </c>
      <c r="J127">
        <v>-369.99999999999955</v>
      </c>
      <c r="K127">
        <v>-369.99999999999955</v>
      </c>
      <c r="L127">
        <v>-369.99999999999955</v>
      </c>
      <c r="M127">
        <v>-339.9999999999996</v>
      </c>
      <c r="N127">
        <v>-369.99999999999955</v>
      </c>
      <c r="O127">
        <v>-339.9999999999996</v>
      </c>
      <c r="P127">
        <v>-339.9999999999996</v>
      </c>
      <c r="Q127">
        <v>-319.9999999999996</v>
      </c>
      <c r="R127">
        <v>-319.9999999999996</v>
      </c>
      <c r="S127">
        <v>-319.9999999999996</v>
      </c>
      <c r="T127">
        <v>-319.9999999999996</v>
      </c>
      <c r="U127">
        <v>-299.99999999999955</v>
      </c>
      <c r="V127">
        <v>-269.99999999999955</v>
      </c>
      <c r="W127">
        <v>-264.99999999999955</v>
      </c>
      <c r="X127">
        <v>-259.99999999999955</v>
      </c>
      <c r="Y127">
        <v>-259.99999999999955</v>
      </c>
      <c r="Z127">
        <v>-259.99999999999955</v>
      </c>
      <c r="AA127">
        <v>-239.99999999999955</v>
      </c>
      <c r="AB127">
        <v>-219.99999999999955</v>
      </c>
      <c r="AC127">
        <v>-219.99999999999955</v>
      </c>
      <c r="AD127">
        <v>-219.99999999999955</v>
      </c>
      <c r="AE127">
        <v>-219.99999999999955</v>
      </c>
      <c r="AF127">
        <v>-209.99999999999957</v>
      </c>
      <c r="AG127">
        <v>-194.99999999999955</v>
      </c>
      <c r="AH127">
        <v>-194.99999999999955</v>
      </c>
      <c r="AI127">
        <v>-174.99999999999955</v>
      </c>
      <c r="AJ127">
        <v>-164.99999999999957</v>
      </c>
      <c r="AK127">
        <v>-164.99999999999957</v>
      </c>
      <c r="AL127">
        <v>-164.99999999999957</v>
      </c>
      <c r="AM127">
        <v>-154.9999999999996</v>
      </c>
      <c r="AN127">
        <v>-154.9999999999996</v>
      </c>
      <c r="AO127">
        <v>-154.9999999999996</v>
      </c>
      <c r="AP127">
        <v>-154.9999999999996</v>
      </c>
      <c r="AQ127">
        <v>-154.9999999999996</v>
      </c>
      <c r="AR127">
        <v>-154.9999999999996</v>
      </c>
      <c r="AS127">
        <v>-154.9999999999996</v>
      </c>
      <c r="AT127">
        <v>-109.9999999999996</v>
      </c>
      <c r="AU127">
        <v>-109.9999999999996</v>
      </c>
      <c r="AV127">
        <v>-109.9999999999996</v>
      </c>
      <c r="AW127">
        <v>-79.99999999999972</v>
      </c>
      <c r="AX127">
        <v>-64.99999999999977</v>
      </c>
      <c r="AY127">
        <v>-49.99999999999982</v>
      </c>
      <c r="AZ127">
        <v>-19.99999999999993</v>
      </c>
      <c r="BA127">
        <v>-4.999999999999982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19.99999999999993</v>
      </c>
      <c r="BM127">
        <v>19.99999999999993</v>
      </c>
    </row>
    <row r="128" spans="1:65" ht="12.75">
      <c r="A128">
        <v>61</v>
      </c>
      <c r="C128">
        <v>-369.99999999999955</v>
      </c>
      <c r="D128">
        <v>-369.99999999999955</v>
      </c>
      <c r="E128">
        <v>-369.99999999999955</v>
      </c>
      <c r="F128">
        <v>-369.99999999999955</v>
      </c>
      <c r="G128">
        <v>-369.99999999999955</v>
      </c>
      <c r="H128">
        <v>-369.99999999999955</v>
      </c>
      <c r="I128">
        <v>-369.99999999999955</v>
      </c>
      <c r="J128">
        <v>-369.99999999999955</v>
      </c>
      <c r="K128">
        <v>-369.99999999999955</v>
      </c>
      <c r="L128">
        <v>-369.99999999999955</v>
      </c>
      <c r="M128">
        <v>-339.9999999999996</v>
      </c>
      <c r="N128">
        <v>-369.99999999999955</v>
      </c>
      <c r="O128">
        <v>-339.9999999999996</v>
      </c>
      <c r="P128">
        <v>-339.9999999999996</v>
      </c>
      <c r="Q128">
        <v>-319.9999999999996</v>
      </c>
      <c r="R128">
        <v>-319.9999999999996</v>
      </c>
      <c r="S128">
        <v>-319.9999999999996</v>
      </c>
      <c r="T128">
        <v>-319.9999999999996</v>
      </c>
      <c r="U128">
        <v>-299.99999999999955</v>
      </c>
      <c r="V128">
        <v>-269.99999999999955</v>
      </c>
      <c r="W128">
        <v>-264.99999999999955</v>
      </c>
      <c r="X128">
        <v>-259.99999999999955</v>
      </c>
      <c r="Y128">
        <v>-259.99999999999955</v>
      </c>
      <c r="Z128">
        <v>-259.99999999999955</v>
      </c>
      <c r="AA128">
        <v>-239.99999999999955</v>
      </c>
      <c r="AB128">
        <v>-219.99999999999955</v>
      </c>
      <c r="AC128">
        <v>-219.99999999999955</v>
      </c>
      <c r="AD128">
        <v>-219.99999999999955</v>
      </c>
      <c r="AE128">
        <v>-219.99999999999955</v>
      </c>
      <c r="AF128">
        <v>-209.99999999999957</v>
      </c>
      <c r="AG128">
        <v>-194.99999999999955</v>
      </c>
      <c r="AH128">
        <v>-194.99999999999955</v>
      </c>
      <c r="AI128">
        <v>-174.99999999999955</v>
      </c>
      <c r="AJ128">
        <v>-164.99999999999957</v>
      </c>
      <c r="AK128">
        <v>-164.99999999999957</v>
      </c>
      <c r="AL128">
        <v>-164.99999999999957</v>
      </c>
      <c r="AM128">
        <v>-154.9999999999996</v>
      </c>
      <c r="AN128">
        <v>-154.9999999999996</v>
      </c>
      <c r="AO128">
        <v>-154.9999999999996</v>
      </c>
      <c r="AP128">
        <v>-154.9999999999996</v>
      </c>
      <c r="AQ128">
        <v>-154.9999999999996</v>
      </c>
      <c r="AR128">
        <v>-154.9999999999996</v>
      </c>
      <c r="AS128">
        <v>-154.9999999999996</v>
      </c>
      <c r="AT128">
        <v>-109.9999999999996</v>
      </c>
      <c r="AU128">
        <v>-109.9999999999996</v>
      </c>
      <c r="AV128">
        <v>-109.9999999999996</v>
      </c>
      <c r="AW128">
        <v>-79.99999999999972</v>
      </c>
      <c r="AX128">
        <v>-64.99999999999977</v>
      </c>
      <c r="AY128">
        <v>-49.99999999999982</v>
      </c>
      <c r="AZ128">
        <v>-19.99999999999993</v>
      </c>
      <c r="BA128">
        <v>-4.999999999999982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19.99999999999993</v>
      </c>
      <c r="BM128">
        <v>19.99999999999993</v>
      </c>
    </row>
    <row r="129" spans="1:65" ht="12.75">
      <c r="A129">
        <v>62</v>
      </c>
      <c r="C129">
        <v>-389.9999999999995</v>
      </c>
      <c r="D129">
        <v>-389.9999999999995</v>
      </c>
      <c r="E129">
        <v>-389.9999999999995</v>
      </c>
      <c r="F129">
        <v>-389.9999999999995</v>
      </c>
      <c r="G129">
        <v>-389.9999999999995</v>
      </c>
      <c r="H129">
        <v>-389.9999999999995</v>
      </c>
      <c r="I129">
        <v>-389.9999999999995</v>
      </c>
      <c r="J129">
        <v>-389.9999999999995</v>
      </c>
      <c r="K129">
        <v>-389.9999999999995</v>
      </c>
      <c r="L129">
        <v>-389.9999999999995</v>
      </c>
      <c r="M129">
        <v>-359.99999999999955</v>
      </c>
      <c r="N129">
        <v>-389.9999999999995</v>
      </c>
      <c r="O129">
        <v>-359.99999999999955</v>
      </c>
      <c r="P129">
        <v>-359.99999999999955</v>
      </c>
      <c r="Q129">
        <v>-339.9999999999995</v>
      </c>
      <c r="R129">
        <v>-339.9999999999995</v>
      </c>
      <c r="S129">
        <v>-339.9999999999995</v>
      </c>
      <c r="T129">
        <v>-339.9999999999995</v>
      </c>
      <c r="U129">
        <v>-319.9999999999995</v>
      </c>
      <c r="V129">
        <v>-289.99999999999943</v>
      </c>
      <c r="W129">
        <v>-284.9999999999995</v>
      </c>
      <c r="X129">
        <v>-279.9999999999995</v>
      </c>
      <c r="Y129">
        <v>-279.9999999999995</v>
      </c>
      <c r="Z129">
        <v>-279.9999999999995</v>
      </c>
      <c r="AA129">
        <v>-259.9999999999995</v>
      </c>
      <c r="AB129">
        <v>-239.99999999999946</v>
      </c>
      <c r="AC129">
        <v>-239.99999999999946</v>
      </c>
      <c r="AD129">
        <v>-239.99999999999946</v>
      </c>
      <c r="AE129">
        <v>-239.99999999999946</v>
      </c>
      <c r="AF129">
        <v>-229.9999999999995</v>
      </c>
      <c r="AG129">
        <v>-214.9999999999995</v>
      </c>
      <c r="AH129">
        <v>-214.9999999999995</v>
      </c>
      <c r="AI129">
        <v>-194.99999999999946</v>
      </c>
      <c r="AJ129">
        <v>-184.9999999999995</v>
      </c>
      <c r="AK129">
        <v>-184.9999999999995</v>
      </c>
      <c r="AL129">
        <v>-184.9999999999995</v>
      </c>
      <c r="AM129">
        <v>-174.99999999999955</v>
      </c>
      <c r="AN129">
        <v>-174.99999999999955</v>
      </c>
      <c r="AO129">
        <v>-174.99999999999955</v>
      </c>
      <c r="AP129">
        <v>-174.99999999999955</v>
      </c>
      <c r="AQ129">
        <v>-174.99999999999955</v>
      </c>
      <c r="AR129">
        <v>-174.99999999999955</v>
      </c>
      <c r="AS129">
        <v>-174.99999999999955</v>
      </c>
      <c r="AT129">
        <v>-129.99999999999955</v>
      </c>
      <c r="AU129">
        <v>-129.99999999999955</v>
      </c>
      <c r="AV129">
        <v>-129.99999999999955</v>
      </c>
      <c r="AW129">
        <v>-99.99999999999964</v>
      </c>
      <c r="AX129">
        <v>-84.9999999999997</v>
      </c>
      <c r="AY129">
        <v>-69.99999999999974</v>
      </c>
      <c r="AZ129">
        <v>-39.99999999999986</v>
      </c>
      <c r="BA129">
        <v>-24.99999999999991</v>
      </c>
      <c r="BB129">
        <v>-19.99999999999993</v>
      </c>
      <c r="BC129">
        <v>-19.99999999999993</v>
      </c>
      <c r="BD129">
        <v>-19.99999999999993</v>
      </c>
      <c r="BE129">
        <v>-19.99999999999993</v>
      </c>
      <c r="BF129">
        <v>-19.99999999999993</v>
      </c>
      <c r="BG129">
        <v>-19.99999999999993</v>
      </c>
      <c r="BH129">
        <v>-19.99999999999993</v>
      </c>
      <c r="BI129">
        <v>-19.99999999999993</v>
      </c>
      <c r="BJ129">
        <v>-19.99999999999993</v>
      </c>
      <c r="BK129">
        <v>-19.99999999999993</v>
      </c>
      <c r="BL129">
        <v>0</v>
      </c>
      <c r="BM129">
        <v>0</v>
      </c>
    </row>
    <row r="130" spans="1:65" ht="12.75">
      <c r="A130">
        <v>63</v>
      </c>
      <c r="C130">
        <v>-389.9999999999995</v>
      </c>
      <c r="D130">
        <v>-389.9999999999995</v>
      </c>
      <c r="E130">
        <v>-389.9999999999995</v>
      </c>
      <c r="F130">
        <v>-389.9999999999995</v>
      </c>
      <c r="G130">
        <v>-389.9999999999995</v>
      </c>
      <c r="H130">
        <v>-389.9999999999995</v>
      </c>
      <c r="I130">
        <v>-389.9999999999995</v>
      </c>
      <c r="J130">
        <v>-389.9999999999995</v>
      </c>
      <c r="K130">
        <v>-389.9999999999995</v>
      </c>
      <c r="L130">
        <v>-389.9999999999995</v>
      </c>
      <c r="M130">
        <v>-359.99999999999955</v>
      </c>
      <c r="N130">
        <v>-389.9999999999995</v>
      </c>
      <c r="O130">
        <v>-359.99999999999955</v>
      </c>
      <c r="P130">
        <v>-359.99999999999955</v>
      </c>
      <c r="Q130">
        <v>-339.9999999999995</v>
      </c>
      <c r="R130">
        <v>-339.9999999999995</v>
      </c>
      <c r="S130">
        <v>-339.9999999999995</v>
      </c>
      <c r="T130">
        <v>-339.9999999999995</v>
      </c>
      <c r="U130">
        <v>-319.9999999999995</v>
      </c>
      <c r="V130">
        <v>-289.99999999999943</v>
      </c>
      <c r="W130">
        <v>-284.9999999999995</v>
      </c>
      <c r="X130">
        <v>-279.9999999999995</v>
      </c>
      <c r="Y130">
        <v>-279.9999999999995</v>
      </c>
      <c r="Z130">
        <v>-279.9999999999995</v>
      </c>
      <c r="AA130">
        <v>-259.9999999999995</v>
      </c>
      <c r="AB130">
        <v>-239.99999999999946</v>
      </c>
      <c r="AC130">
        <v>-239.99999999999946</v>
      </c>
      <c r="AD130">
        <v>-239.99999999999946</v>
      </c>
      <c r="AE130">
        <v>-239.99999999999946</v>
      </c>
      <c r="AF130">
        <v>-229.9999999999995</v>
      </c>
      <c r="AG130">
        <v>-214.9999999999995</v>
      </c>
      <c r="AH130">
        <v>-214.9999999999995</v>
      </c>
      <c r="AI130">
        <v>-194.99999999999946</v>
      </c>
      <c r="AJ130">
        <v>-184.9999999999995</v>
      </c>
      <c r="AK130">
        <v>-184.9999999999995</v>
      </c>
      <c r="AL130">
        <v>-184.9999999999995</v>
      </c>
      <c r="AM130">
        <v>-174.99999999999955</v>
      </c>
      <c r="AN130">
        <v>-174.99999999999955</v>
      </c>
      <c r="AO130">
        <v>-174.99999999999955</v>
      </c>
      <c r="AP130">
        <v>-174.99999999999955</v>
      </c>
      <c r="AQ130">
        <v>-174.99999999999955</v>
      </c>
      <c r="AR130">
        <v>-174.99999999999955</v>
      </c>
      <c r="AS130">
        <v>-174.99999999999955</v>
      </c>
      <c r="AT130">
        <v>-129.99999999999955</v>
      </c>
      <c r="AU130">
        <v>-129.99999999999955</v>
      </c>
      <c r="AV130">
        <v>-129.99999999999955</v>
      </c>
      <c r="AW130">
        <v>-99.99999999999964</v>
      </c>
      <c r="AX130">
        <v>-84.9999999999997</v>
      </c>
      <c r="AY130">
        <v>-69.99999999999974</v>
      </c>
      <c r="AZ130">
        <v>-39.99999999999986</v>
      </c>
      <c r="BA130">
        <v>-24.99999999999991</v>
      </c>
      <c r="BB130">
        <v>-19.99999999999993</v>
      </c>
      <c r="BC130">
        <v>-19.99999999999993</v>
      </c>
      <c r="BD130">
        <v>-19.99999999999993</v>
      </c>
      <c r="BE130">
        <v>-19.99999999999993</v>
      </c>
      <c r="BF130">
        <v>-19.99999999999993</v>
      </c>
      <c r="BG130">
        <v>-19.99999999999993</v>
      </c>
      <c r="BH130">
        <v>-19.99999999999993</v>
      </c>
      <c r="BI130">
        <v>-19.99999999999993</v>
      </c>
      <c r="BJ130">
        <v>-19.99999999999993</v>
      </c>
      <c r="BK130">
        <v>-19.99999999999993</v>
      </c>
      <c r="BL130">
        <v>0</v>
      </c>
      <c r="BM130">
        <v>0</v>
      </c>
    </row>
    <row r="131" ht="12.75">
      <c r="A131" s="97"/>
    </row>
    <row r="132" ht="12.75">
      <c r="A132" s="97" t="s">
        <v>258</v>
      </c>
    </row>
    <row r="133" spans="1:65" ht="12.75">
      <c r="A133">
        <v>1</v>
      </c>
      <c r="C133" s="131">
        <f>C3-C68</f>
        <v>0</v>
      </c>
      <c r="D133" s="131">
        <f aca="true" t="shared" si="39" ref="D133:BM133">D3-D68</f>
        <v>0</v>
      </c>
      <c r="E133" s="131">
        <f t="shared" si="39"/>
        <v>0</v>
      </c>
      <c r="F133" s="131">
        <f t="shared" si="39"/>
        <v>0</v>
      </c>
      <c r="G133" s="131">
        <f t="shared" si="39"/>
        <v>0</v>
      </c>
      <c r="H133" s="131">
        <f t="shared" si="39"/>
        <v>0</v>
      </c>
      <c r="I133" s="131">
        <f t="shared" si="39"/>
        <v>0</v>
      </c>
      <c r="J133" s="131">
        <f t="shared" si="39"/>
        <v>0</v>
      </c>
      <c r="K133" s="131">
        <f t="shared" si="39"/>
        <v>0</v>
      </c>
      <c r="L133" s="131">
        <f t="shared" si="39"/>
        <v>0</v>
      </c>
      <c r="M133" s="131">
        <f t="shared" si="39"/>
        <v>0</v>
      </c>
      <c r="N133" s="131">
        <f t="shared" si="39"/>
        <v>29.99999999999997</v>
      </c>
      <c r="O133" s="131">
        <f t="shared" si="39"/>
        <v>0</v>
      </c>
      <c r="P133" s="131">
        <f t="shared" si="39"/>
        <v>0</v>
      </c>
      <c r="Q133" s="131">
        <f t="shared" si="39"/>
        <v>0</v>
      </c>
      <c r="R133" s="131">
        <f t="shared" si="39"/>
        <v>0</v>
      </c>
      <c r="S133" s="131">
        <f t="shared" si="39"/>
        <v>0</v>
      </c>
      <c r="T133" s="131">
        <f t="shared" si="39"/>
        <v>0</v>
      </c>
      <c r="U133" s="131">
        <f t="shared" si="39"/>
        <v>0</v>
      </c>
      <c r="V133" s="131">
        <f t="shared" si="39"/>
        <v>4.999999999999986</v>
      </c>
      <c r="W133" s="131">
        <f t="shared" si="39"/>
        <v>4.999999999999986</v>
      </c>
      <c r="X133" s="131">
        <f t="shared" si="39"/>
        <v>9.999999999999957</v>
      </c>
      <c r="Y133" s="131">
        <f t="shared" si="39"/>
        <v>9.999999999999957</v>
      </c>
      <c r="Z133" s="131">
        <f t="shared" si="39"/>
        <v>9.999999999999957</v>
      </c>
      <c r="AA133" s="131">
        <f t="shared" si="39"/>
        <v>9.999999999999943</v>
      </c>
      <c r="AB133" s="131">
        <f t="shared" si="39"/>
        <v>14.999999999999943</v>
      </c>
      <c r="AC133" s="131">
        <f t="shared" si="39"/>
        <v>14.999999999999943</v>
      </c>
      <c r="AD133" s="131">
        <f t="shared" si="39"/>
        <v>14.999999999999943</v>
      </c>
      <c r="AE133" s="131">
        <f t="shared" si="39"/>
        <v>14.999999999999943</v>
      </c>
      <c r="AF133" s="131">
        <f t="shared" si="39"/>
        <v>24.99999999999997</v>
      </c>
      <c r="AG133" s="131">
        <f t="shared" si="39"/>
        <v>24.99999999999997</v>
      </c>
      <c r="AH133" s="131">
        <f t="shared" si="39"/>
        <v>34.99999999999994</v>
      </c>
      <c r="AI133" s="131">
        <f t="shared" si="39"/>
        <v>24.999999999999915</v>
      </c>
      <c r="AJ133" s="131">
        <f t="shared" si="39"/>
        <v>24.999999999999915</v>
      </c>
      <c r="AK133" s="131">
        <f t="shared" si="39"/>
        <v>24.999999999999915</v>
      </c>
      <c r="AL133" s="131">
        <f t="shared" si="39"/>
        <v>24.999999999999915</v>
      </c>
      <c r="AM133" s="131">
        <f t="shared" si="39"/>
        <v>24.999999999999915</v>
      </c>
      <c r="AN133" s="131">
        <f t="shared" si="39"/>
        <v>24.999999999999915</v>
      </c>
      <c r="AO133" s="131">
        <f t="shared" si="39"/>
        <v>24.999999999999915</v>
      </c>
      <c r="AP133" s="131">
        <f t="shared" si="39"/>
        <v>24.999999999999915</v>
      </c>
      <c r="AQ133" s="131">
        <f t="shared" si="39"/>
        <v>24.999999999999915</v>
      </c>
      <c r="AR133" s="131">
        <f t="shared" si="39"/>
        <v>24.999999999999915</v>
      </c>
      <c r="AS133" s="131">
        <f t="shared" si="39"/>
        <v>24.999999999999915</v>
      </c>
      <c r="AT133" s="131">
        <f t="shared" si="39"/>
        <v>-20.000000000000085</v>
      </c>
      <c r="AU133" s="131">
        <f t="shared" si="39"/>
        <v>-20.000000000000085</v>
      </c>
      <c r="AV133" s="131">
        <f t="shared" si="39"/>
        <v>-20.000000000000085</v>
      </c>
      <c r="AW133" s="131">
        <f t="shared" si="39"/>
        <v>-4.999999999999943</v>
      </c>
      <c r="AX133" s="131">
        <f t="shared" si="39"/>
        <v>-19.999999999999886</v>
      </c>
      <c r="AY133" s="131">
        <f t="shared" si="39"/>
        <v>-14.999999999999943</v>
      </c>
      <c r="AZ133" s="131">
        <f t="shared" si="39"/>
        <v>-19.999999999999943</v>
      </c>
      <c r="BA133" s="131">
        <f t="shared" si="39"/>
        <v>5.000000000000114</v>
      </c>
      <c r="BB133" s="131">
        <f t="shared" si="39"/>
        <v>5.0000000000001705</v>
      </c>
      <c r="BC133" s="131">
        <f t="shared" si="39"/>
        <v>5.0000000000001705</v>
      </c>
      <c r="BD133" s="131">
        <f t="shared" si="39"/>
        <v>5.0000000000001705</v>
      </c>
      <c r="BE133" s="131">
        <f t="shared" si="39"/>
        <v>5.0000000000001705</v>
      </c>
      <c r="BF133" s="131">
        <f t="shared" si="39"/>
        <v>25.000000000000114</v>
      </c>
      <c r="BG133" s="131">
        <f t="shared" si="39"/>
        <v>25.000000000000114</v>
      </c>
      <c r="BH133" s="131">
        <f t="shared" si="39"/>
        <v>25.000000000000114</v>
      </c>
      <c r="BI133" s="131">
        <f t="shared" si="39"/>
        <v>25.000000000000114</v>
      </c>
      <c r="BJ133" s="131">
        <f t="shared" si="39"/>
        <v>25.000000000000114</v>
      </c>
      <c r="BK133" s="131">
        <f t="shared" si="39"/>
        <v>25.000000000000114</v>
      </c>
      <c r="BL133" s="131">
        <f t="shared" si="39"/>
        <v>25.000000000000057</v>
      </c>
      <c r="BM133" s="131">
        <f t="shared" si="39"/>
        <v>25.000000000000057</v>
      </c>
    </row>
    <row r="134" spans="1:65" ht="12.75">
      <c r="A134">
        <v>2</v>
      </c>
      <c r="C134" s="131">
        <f aca="true" t="shared" si="40" ref="C134:BM134">C4-C69</f>
        <v>0</v>
      </c>
      <c r="D134" s="131">
        <f t="shared" si="40"/>
        <v>0</v>
      </c>
      <c r="E134" s="131">
        <f t="shared" si="40"/>
        <v>0</v>
      </c>
      <c r="F134" s="131">
        <f t="shared" si="40"/>
        <v>0</v>
      </c>
      <c r="G134" s="131">
        <f t="shared" si="40"/>
        <v>0</v>
      </c>
      <c r="H134" s="131">
        <f t="shared" si="40"/>
        <v>0</v>
      </c>
      <c r="I134" s="131">
        <f t="shared" si="40"/>
        <v>0</v>
      </c>
      <c r="J134" s="131">
        <f t="shared" si="40"/>
        <v>0</v>
      </c>
      <c r="K134" s="131">
        <f t="shared" si="40"/>
        <v>0</v>
      </c>
      <c r="L134" s="131">
        <f t="shared" si="40"/>
        <v>0</v>
      </c>
      <c r="M134" s="131">
        <f t="shared" si="40"/>
        <v>0</v>
      </c>
      <c r="N134" s="131">
        <f t="shared" si="40"/>
        <v>29.99999999999997</v>
      </c>
      <c r="O134" s="131">
        <f t="shared" si="40"/>
        <v>0</v>
      </c>
      <c r="P134" s="131">
        <f t="shared" si="40"/>
        <v>0</v>
      </c>
      <c r="Q134" s="131">
        <f t="shared" si="40"/>
        <v>0</v>
      </c>
      <c r="R134" s="131">
        <f t="shared" si="40"/>
        <v>0</v>
      </c>
      <c r="S134" s="131">
        <f t="shared" si="40"/>
        <v>0</v>
      </c>
      <c r="T134" s="131">
        <f t="shared" si="40"/>
        <v>0</v>
      </c>
      <c r="U134" s="131">
        <f t="shared" si="40"/>
        <v>0</v>
      </c>
      <c r="V134" s="131">
        <f t="shared" si="40"/>
        <v>4.999999999999986</v>
      </c>
      <c r="W134" s="131">
        <f t="shared" si="40"/>
        <v>4.999999999999986</v>
      </c>
      <c r="X134" s="131">
        <f t="shared" si="40"/>
        <v>9.999999999999957</v>
      </c>
      <c r="Y134" s="131">
        <f t="shared" si="40"/>
        <v>9.999999999999957</v>
      </c>
      <c r="Z134" s="131">
        <f t="shared" si="40"/>
        <v>9.999999999999957</v>
      </c>
      <c r="AA134" s="131">
        <f t="shared" si="40"/>
        <v>9.999999999999943</v>
      </c>
      <c r="AB134" s="131">
        <f t="shared" si="40"/>
        <v>14.999999999999943</v>
      </c>
      <c r="AC134" s="131">
        <f t="shared" si="40"/>
        <v>14.999999999999943</v>
      </c>
      <c r="AD134" s="131">
        <f t="shared" si="40"/>
        <v>14.999999999999943</v>
      </c>
      <c r="AE134" s="131">
        <f t="shared" si="40"/>
        <v>14.999999999999943</v>
      </c>
      <c r="AF134" s="131">
        <f t="shared" si="40"/>
        <v>24.99999999999997</v>
      </c>
      <c r="AG134" s="131">
        <f t="shared" si="40"/>
        <v>24.99999999999997</v>
      </c>
      <c r="AH134" s="131">
        <f t="shared" si="40"/>
        <v>34.99999999999994</v>
      </c>
      <c r="AI134" s="131">
        <f t="shared" si="40"/>
        <v>24.999999999999915</v>
      </c>
      <c r="AJ134" s="131">
        <f t="shared" si="40"/>
        <v>24.999999999999915</v>
      </c>
      <c r="AK134" s="131">
        <f t="shared" si="40"/>
        <v>24.999999999999915</v>
      </c>
      <c r="AL134" s="131">
        <f t="shared" si="40"/>
        <v>24.999999999999915</v>
      </c>
      <c r="AM134" s="131">
        <f t="shared" si="40"/>
        <v>24.999999999999915</v>
      </c>
      <c r="AN134" s="131">
        <f t="shared" si="40"/>
        <v>24.999999999999915</v>
      </c>
      <c r="AO134" s="131">
        <f t="shared" si="40"/>
        <v>24.999999999999915</v>
      </c>
      <c r="AP134" s="131">
        <f t="shared" si="40"/>
        <v>24.999999999999915</v>
      </c>
      <c r="AQ134" s="131">
        <f t="shared" si="40"/>
        <v>24.999999999999915</v>
      </c>
      <c r="AR134" s="131">
        <f t="shared" si="40"/>
        <v>24.999999999999915</v>
      </c>
      <c r="AS134" s="131">
        <f t="shared" si="40"/>
        <v>24.999999999999915</v>
      </c>
      <c r="AT134" s="131">
        <f t="shared" si="40"/>
        <v>-20.000000000000085</v>
      </c>
      <c r="AU134" s="131">
        <f t="shared" si="40"/>
        <v>-20.000000000000085</v>
      </c>
      <c r="AV134" s="131">
        <f t="shared" si="40"/>
        <v>-20.000000000000085</v>
      </c>
      <c r="AW134" s="131">
        <f t="shared" si="40"/>
        <v>-4.999999999999943</v>
      </c>
      <c r="AX134" s="131">
        <f t="shared" si="40"/>
        <v>-19.999999999999886</v>
      </c>
      <c r="AY134" s="131">
        <f t="shared" si="40"/>
        <v>-14.999999999999943</v>
      </c>
      <c r="AZ134" s="131">
        <f t="shared" si="40"/>
        <v>-19.999999999999943</v>
      </c>
      <c r="BA134" s="131">
        <f t="shared" si="40"/>
        <v>5.000000000000114</v>
      </c>
      <c r="BB134" s="131">
        <f t="shared" si="40"/>
        <v>5.0000000000001705</v>
      </c>
      <c r="BC134" s="131">
        <f t="shared" si="40"/>
        <v>5.0000000000001705</v>
      </c>
      <c r="BD134" s="131">
        <f t="shared" si="40"/>
        <v>5.0000000000001705</v>
      </c>
      <c r="BE134" s="131">
        <f t="shared" si="40"/>
        <v>5.0000000000001705</v>
      </c>
      <c r="BF134" s="131">
        <f t="shared" si="40"/>
        <v>25.000000000000114</v>
      </c>
      <c r="BG134" s="131">
        <f t="shared" si="40"/>
        <v>25.000000000000114</v>
      </c>
      <c r="BH134" s="131">
        <f t="shared" si="40"/>
        <v>25.000000000000114</v>
      </c>
      <c r="BI134" s="131">
        <f t="shared" si="40"/>
        <v>25.000000000000114</v>
      </c>
      <c r="BJ134" s="131">
        <f t="shared" si="40"/>
        <v>25.000000000000114</v>
      </c>
      <c r="BK134" s="131">
        <f t="shared" si="40"/>
        <v>25.000000000000114</v>
      </c>
      <c r="BL134" s="131">
        <f t="shared" si="40"/>
        <v>25.000000000000057</v>
      </c>
      <c r="BM134" s="131">
        <f t="shared" si="40"/>
        <v>25.000000000000057</v>
      </c>
    </row>
    <row r="135" spans="1:65" ht="12.75">
      <c r="A135">
        <v>3</v>
      </c>
      <c r="C135" s="131">
        <f aca="true" t="shared" si="41" ref="C135:BM135">C5-C70</f>
        <v>0</v>
      </c>
      <c r="D135" s="131">
        <f t="shared" si="41"/>
        <v>0</v>
      </c>
      <c r="E135" s="131">
        <f t="shared" si="41"/>
        <v>0</v>
      </c>
      <c r="F135" s="131">
        <f t="shared" si="41"/>
        <v>0</v>
      </c>
      <c r="G135" s="131">
        <f t="shared" si="41"/>
        <v>0</v>
      </c>
      <c r="H135" s="131">
        <f t="shared" si="41"/>
        <v>0</v>
      </c>
      <c r="I135" s="131">
        <f t="shared" si="41"/>
        <v>0</v>
      </c>
      <c r="J135" s="131">
        <f t="shared" si="41"/>
        <v>0</v>
      </c>
      <c r="K135" s="131">
        <f t="shared" si="41"/>
        <v>0</v>
      </c>
      <c r="L135" s="131">
        <f t="shared" si="41"/>
        <v>0</v>
      </c>
      <c r="M135" s="131">
        <f t="shared" si="41"/>
        <v>0</v>
      </c>
      <c r="N135" s="131">
        <f t="shared" si="41"/>
        <v>29.99999999999997</v>
      </c>
      <c r="O135" s="131">
        <f t="shared" si="41"/>
        <v>0</v>
      </c>
      <c r="P135" s="131">
        <f t="shared" si="41"/>
        <v>0</v>
      </c>
      <c r="Q135" s="131">
        <f t="shared" si="41"/>
        <v>0</v>
      </c>
      <c r="R135" s="131">
        <f t="shared" si="41"/>
        <v>0</v>
      </c>
      <c r="S135" s="131">
        <f t="shared" si="41"/>
        <v>0</v>
      </c>
      <c r="T135" s="131">
        <f t="shared" si="41"/>
        <v>0</v>
      </c>
      <c r="U135" s="131">
        <f t="shared" si="41"/>
        <v>0</v>
      </c>
      <c r="V135" s="131">
        <f t="shared" si="41"/>
        <v>4.999999999999986</v>
      </c>
      <c r="W135" s="131">
        <f t="shared" si="41"/>
        <v>4.999999999999986</v>
      </c>
      <c r="X135" s="131">
        <f t="shared" si="41"/>
        <v>9.999999999999957</v>
      </c>
      <c r="Y135" s="131">
        <f t="shared" si="41"/>
        <v>9.999999999999957</v>
      </c>
      <c r="Z135" s="131">
        <f t="shared" si="41"/>
        <v>9.999999999999957</v>
      </c>
      <c r="AA135" s="131">
        <f t="shared" si="41"/>
        <v>9.999999999999943</v>
      </c>
      <c r="AB135" s="131">
        <f t="shared" si="41"/>
        <v>14.999999999999943</v>
      </c>
      <c r="AC135" s="131">
        <f t="shared" si="41"/>
        <v>14.999999999999943</v>
      </c>
      <c r="AD135" s="131">
        <f t="shared" si="41"/>
        <v>14.999999999999943</v>
      </c>
      <c r="AE135" s="131">
        <f t="shared" si="41"/>
        <v>14.999999999999943</v>
      </c>
      <c r="AF135" s="131">
        <f t="shared" si="41"/>
        <v>24.99999999999997</v>
      </c>
      <c r="AG135" s="131">
        <f t="shared" si="41"/>
        <v>24.99999999999997</v>
      </c>
      <c r="AH135" s="131">
        <f t="shared" si="41"/>
        <v>34.99999999999994</v>
      </c>
      <c r="AI135" s="131">
        <f t="shared" si="41"/>
        <v>24.999999999999915</v>
      </c>
      <c r="AJ135" s="131">
        <f t="shared" si="41"/>
        <v>24.999999999999915</v>
      </c>
      <c r="AK135" s="131">
        <f t="shared" si="41"/>
        <v>24.999999999999915</v>
      </c>
      <c r="AL135" s="131">
        <f t="shared" si="41"/>
        <v>24.999999999999915</v>
      </c>
      <c r="AM135" s="131">
        <f t="shared" si="41"/>
        <v>24.999999999999915</v>
      </c>
      <c r="AN135" s="131">
        <f t="shared" si="41"/>
        <v>24.999999999999915</v>
      </c>
      <c r="AO135" s="131">
        <f t="shared" si="41"/>
        <v>24.999999999999915</v>
      </c>
      <c r="AP135" s="131">
        <f t="shared" si="41"/>
        <v>24.999999999999915</v>
      </c>
      <c r="AQ135" s="131">
        <f t="shared" si="41"/>
        <v>24.999999999999915</v>
      </c>
      <c r="AR135" s="131">
        <f t="shared" si="41"/>
        <v>24.999999999999915</v>
      </c>
      <c r="AS135" s="131">
        <f t="shared" si="41"/>
        <v>24.999999999999915</v>
      </c>
      <c r="AT135" s="131">
        <f t="shared" si="41"/>
        <v>-20.000000000000085</v>
      </c>
      <c r="AU135" s="131">
        <f t="shared" si="41"/>
        <v>-20.000000000000085</v>
      </c>
      <c r="AV135" s="131">
        <f t="shared" si="41"/>
        <v>-20.000000000000085</v>
      </c>
      <c r="AW135" s="131">
        <f t="shared" si="41"/>
        <v>-4.999999999999943</v>
      </c>
      <c r="AX135" s="131">
        <f t="shared" si="41"/>
        <v>-19.999999999999886</v>
      </c>
      <c r="AY135" s="131">
        <f t="shared" si="41"/>
        <v>-14.999999999999943</v>
      </c>
      <c r="AZ135" s="131">
        <f t="shared" si="41"/>
        <v>-19.999999999999943</v>
      </c>
      <c r="BA135" s="131">
        <f t="shared" si="41"/>
        <v>5.000000000000114</v>
      </c>
      <c r="BB135" s="131">
        <f t="shared" si="41"/>
        <v>5.0000000000001705</v>
      </c>
      <c r="BC135" s="131">
        <f t="shared" si="41"/>
        <v>5.0000000000001705</v>
      </c>
      <c r="BD135" s="131">
        <f t="shared" si="41"/>
        <v>5.0000000000001705</v>
      </c>
      <c r="BE135" s="131">
        <f t="shared" si="41"/>
        <v>5.0000000000001705</v>
      </c>
      <c r="BF135" s="131">
        <f t="shared" si="41"/>
        <v>25.000000000000114</v>
      </c>
      <c r="BG135" s="131">
        <f t="shared" si="41"/>
        <v>25.000000000000114</v>
      </c>
      <c r="BH135" s="131">
        <f t="shared" si="41"/>
        <v>25.000000000000114</v>
      </c>
      <c r="BI135" s="131">
        <f t="shared" si="41"/>
        <v>25.000000000000114</v>
      </c>
      <c r="BJ135" s="131">
        <f t="shared" si="41"/>
        <v>25.000000000000114</v>
      </c>
      <c r="BK135" s="131">
        <f t="shared" si="41"/>
        <v>25.000000000000114</v>
      </c>
      <c r="BL135" s="131">
        <f t="shared" si="41"/>
        <v>25.000000000000057</v>
      </c>
      <c r="BM135" s="131">
        <f t="shared" si="41"/>
        <v>25.000000000000057</v>
      </c>
    </row>
    <row r="136" spans="1:65" ht="12.75">
      <c r="A136">
        <v>4</v>
      </c>
      <c r="C136" s="131">
        <f aca="true" t="shared" si="42" ref="C136:BM136">C6-C71</f>
        <v>0</v>
      </c>
      <c r="D136" s="131">
        <f t="shared" si="42"/>
        <v>0</v>
      </c>
      <c r="E136" s="131">
        <f t="shared" si="42"/>
        <v>0</v>
      </c>
      <c r="F136" s="131">
        <f t="shared" si="42"/>
        <v>0</v>
      </c>
      <c r="G136" s="131">
        <f t="shared" si="42"/>
        <v>0</v>
      </c>
      <c r="H136" s="131">
        <f t="shared" si="42"/>
        <v>0</v>
      </c>
      <c r="I136" s="131">
        <f t="shared" si="42"/>
        <v>0</v>
      </c>
      <c r="J136" s="131">
        <f t="shared" si="42"/>
        <v>0</v>
      </c>
      <c r="K136" s="131">
        <f t="shared" si="42"/>
        <v>0</v>
      </c>
      <c r="L136" s="131">
        <f t="shared" si="42"/>
        <v>0</v>
      </c>
      <c r="M136" s="131">
        <f t="shared" si="42"/>
        <v>0</v>
      </c>
      <c r="N136" s="131">
        <f t="shared" si="42"/>
        <v>29.99999999999997</v>
      </c>
      <c r="O136" s="131">
        <f t="shared" si="42"/>
        <v>0</v>
      </c>
      <c r="P136" s="131">
        <f t="shared" si="42"/>
        <v>0</v>
      </c>
      <c r="Q136" s="131">
        <f t="shared" si="42"/>
        <v>0</v>
      </c>
      <c r="R136" s="131">
        <f t="shared" si="42"/>
        <v>0</v>
      </c>
      <c r="S136" s="131">
        <f t="shared" si="42"/>
        <v>0</v>
      </c>
      <c r="T136" s="131">
        <f t="shared" si="42"/>
        <v>0</v>
      </c>
      <c r="U136" s="131">
        <f t="shared" si="42"/>
        <v>0</v>
      </c>
      <c r="V136" s="131">
        <f t="shared" si="42"/>
        <v>4.999999999999986</v>
      </c>
      <c r="W136" s="131">
        <f t="shared" si="42"/>
        <v>4.999999999999986</v>
      </c>
      <c r="X136" s="131">
        <f t="shared" si="42"/>
        <v>9.999999999999957</v>
      </c>
      <c r="Y136" s="131">
        <f t="shared" si="42"/>
        <v>9.999999999999957</v>
      </c>
      <c r="Z136" s="131">
        <f t="shared" si="42"/>
        <v>9.999999999999957</v>
      </c>
      <c r="AA136" s="131">
        <f t="shared" si="42"/>
        <v>9.999999999999943</v>
      </c>
      <c r="AB136" s="131">
        <f t="shared" si="42"/>
        <v>14.999999999999943</v>
      </c>
      <c r="AC136" s="131">
        <f t="shared" si="42"/>
        <v>14.999999999999943</v>
      </c>
      <c r="AD136" s="131">
        <f t="shared" si="42"/>
        <v>14.999999999999943</v>
      </c>
      <c r="AE136" s="131">
        <f t="shared" si="42"/>
        <v>14.999999999999943</v>
      </c>
      <c r="AF136" s="131">
        <f t="shared" si="42"/>
        <v>24.99999999999997</v>
      </c>
      <c r="AG136" s="131">
        <f t="shared" si="42"/>
        <v>24.99999999999997</v>
      </c>
      <c r="AH136" s="131">
        <f t="shared" si="42"/>
        <v>34.99999999999994</v>
      </c>
      <c r="AI136" s="131">
        <f t="shared" si="42"/>
        <v>24.999999999999915</v>
      </c>
      <c r="AJ136" s="131">
        <f t="shared" si="42"/>
        <v>24.999999999999915</v>
      </c>
      <c r="AK136" s="131">
        <f t="shared" si="42"/>
        <v>24.999999999999915</v>
      </c>
      <c r="AL136" s="131">
        <f t="shared" si="42"/>
        <v>24.999999999999915</v>
      </c>
      <c r="AM136" s="131">
        <f t="shared" si="42"/>
        <v>24.999999999999915</v>
      </c>
      <c r="AN136" s="131">
        <f t="shared" si="42"/>
        <v>24.999999999999915</v>
      </c>
      <c r="AO136" s="131">
        <f t="shared" si="42"/>
        <v>24.999999999999915</v>
      </c>
      <c r="AP136" s="131">
        <f t="shared" si="42"/>
        <v>24.999999999999915</v>
      </c>
      <c r="AQ136" s="131">
        <f t="shared" si="42"/>
        <v>24.999999999999915</v>
      </c>
      <c r="AR136" s="131">
        <f t="shared" si="42"/>
        <v>24.999999999999915</v>
      </c>
      <c r="AS136" s="131">
        <f t="shared" si="42"/>
        <v>24.999999999999915</v>
      </c>
      <c r="AT136" s="131">
        <f t="shared" si="42"/>
        <v>-20.000000000000085</v>
      </c>
      <c r="AU136" s="131">
        <f t="shared" si="42"/>
        <v>-20.000000000000085</v>
      </c>
      <c r="AV136" s="131">
        <f t="shared" si="42"/>
        <v>-20.000000000000085</v>
      </c>
      <c r="AW136" s="131">
        <f t="shared" si="42"/>
        <v>-4.999999999999943</v>
      </c>
      <c r="AX136" s="131">
        <f t="shared" si="42"/>
        <v>-19.999999999999886</v>
      </c>
      <c r="AY136" s="131">
        <f t="shared" si="42"/>
        <v>-14.999999999999943</v>
      </c>
      <c r="AZ136" s="131">
        <f t="shared" si="42"/>
        <v>-19.999999999999943</v>
      </c>
      <c r="BA136" s="131">
        <f t="shared" si="42"/>
        <v>5.000000000000114</v>
      </c>
      <c r="BB136" s="131">
        <f t="shared" si="42"/>
        <v>5.0000000000001705</v>
      </c>
      <c r="BC136" s="131">
        <f t="shared" si="42"/>
        <v>5.0000000000001705</v>
      </c>
      <c r="BD136" s="131">
        <f t="shared" si="42"/>
        <v>5.0000000000001705</v>
      </c>
      <c r="BE136" s="131">
        <f t="shared" si="42"/>
        <v>5.0000000000001705</v>
      </c>
      <c r="BF136" s="131">
        <f t="shared" si="42"/>
        <v>25.000000000000114</v>
      </c>
      <c r="BG136" s="131">
        <f t="shared" si="42"/>
        <v>25.000000000000114</v>
      </c>
      <c r="BH136" s="131">
        <f t="shared" si="42"/>
        <v>25.000000000000114</v>
      </c>
      <c r="BI136" s="131">
        <f t="shared" si="42"/>
        <v>25.000000000000114</v>
      </c>
      <c r="BJ136" s="131">
        <f t="shared" si="42"/>
        <v>25.000000000000114</v>
      </c>
      <c r="BK136" s="131">
        <f t="shared" si="42"/>
        <v>25.000000000000114</v>
      </c>
      <c r="BL136" s="131">
        <f t="shared" si="42"/>
        <v>25.000000000000057</v>
      </c>
      <c r="BM136" s="131">
        <f t="shared" si="42"/>
        <v>25.000000000000057</v>
      </c>
    </row>
    <row r="137" spans="1:65" ht="12.75">
      <c r="A137">
        <v>5</v>
      </c>
      <c r="C137" s="131">
        <f aca="true" t="shared" si="43" ref="C137:BM137">C7-C72</f>
        <v>0</v>
      </c>
      <c r="D137" s="131">
        <f t="shared" si="43"/>
        <v>0</v>
      </c>
      <c r="E137" s="131">
        <f t="shared" si="43"/>
        <v>0</v>
      </c>
      <c r="F137" s="131">
        <f t="shared" si="43"/>
        <v>0</v>
      </c>
      <c r="G137" s="131">
        <f t="shared" si="43"/>
        <v>0</v>
      </c>
      <c r="H137" s="131">
        <f t="shared" si="43"/>
        <v>0</v>
      </c>
      <c r="I137" s="131">
        <f t="shared" si="43"/>
        <v>0</v>
      </c>
      <c r="J137" s="131">
        <f t="shared" si="43"/>
        <v>0</v>
      </c>
      <c r="K137" s="131">
        <f t="shared" si="43"/>
        <v>0</v>
      </c>
      <c r="L137" s="131">
        <f t="shared" si="43"/>
        <v>0</v>
      </c>
      <c r="M137" s="131">
        <f t="shared" si="43"/>
        <v>0</v>
      </c>
      <c r="N137" s="131">
        <f t="shared" si="43"/>
        <v>29.99999999999997</v>
      </c>
      <c r="O137" s="131">
        <f t="shared" si="43"/>
        <v>0</v>
      </c>
      <c r="P137" s="131">
        <f t="shared" si="43"/>
        <v>0</v>
      </c>
      <c r="Q137" s="131">
        <f t="shared" si="43"/>
        <v>0</v>
      </c>
      <c r="R137" s="131">
        <f t="shared" si="43"/>
        <v>0</v>
      </c>
      <c r="S137" s="131">
        <f t="shared" si="43"/>
        <v>0</v>
      </c>
      <c r="T137" s="131">
        <f t="shared" si="43"/>
        <v>0</v>
      </c>
      <c r="U137" s="131">
        <f t="shared" si="43"/>
        <v>0</v>
      </c>
      <c r="V137" s="131">
        <f t="shared" si="43"/>
        <v>4.999999999999986</v>
      </c>
      <c r="W137" s="131">
        <f t="shared" si="43"/>
        <v>4.999999999999986</v>
      </c>
      <c r="X137" s="131">
        <f t="shared" si="43"/>
        <v>9.999999999999957</v>
      </c>
      <c r="Y137" s="131">
        <f t="shared" si="43"/>
        <v>9.999999999999957</v>
      </c>
      <c r="Z137" s="131">
        <f t="shared" si="43"/>
        <v>9.999999999999957</v>
      </c>
      <c r="AA137" s="131">
        <f t="shared" si="43"/>
        <v>9.999999999999943</v>
      </c>
      <c r="AB137" s="131">
        <f t="shared" si="43"/>
        <v>14.999999999999943</v>
      </c>
      <c r="AC137" s="131">
        <f t="shared" si="43"/>
        <v>14.999999999999943</v>
      </c>
      <c r="AD137" s="131">
        <f t="shared" si="43"/>
        <v>14.999999999999943</v>
      </c>
      <c r="AE137" s="131">
        <f t="shared" si="43"/>
        <v>14.999999999999943</v>
      </c>
      <c r="AF137" s="131">
        <f t="shared" si="43"/>
        <v>24.99999999999997</v>
      </c>
      <c r="AG137" s="131">
        <f t="shared" si="43"/>
        <v>24.99999999999997</v>
      </c>
      <c r="AH137" s="131">
        <f t="shared" si="43"/>
        <v>34.99999999999994</v>
      </c>
      <c r="AI137" s="131">
        <f t="shared" si="43"/>
        <v>24.999999999999915</v>
      </c>
      <c r="AJ137" s="131">
        <f t="shared" si="43"/>
        <v>24.999999999999915</v>
      </c>
      <c r="AK137" s="131">
        <f t="shared" si="43"/>
        <v>24.999999999999915</v>
      </c>
      <c r="AL137" s="131">
        <f t="shared" si="43"/>
        <v>24.999999999999915</v>
      </c>
      <c r="AM137" s="131">
        <f t="shared" si="43"/>
        <v>24.999999999999915</v>
      </c>
      <c r="AN137" s="131">
        <f t="shared" si="43"/>
        <v>24.999999999999915</v>
      </c>
      <c r="AO137" s="131">
        <f t="shared" si="43"/>
        <v>24.999999999999915</v>
      </c>
      <c r="AP137" s="131">
        <f t="shared" si="43"/>
        <v>24.999999999999915</v>
      </c>
      <c r="AQ137" s="131">
        <f t="shared" si="43"/>
        <v>24.999999999999915</v>
      </c>
      <c r="AR137" s="131">
        <f t="shared" si="43"/>
        <v>24.999999999999915</v>
      </c>
      <c r="AS137" s="131">
        <f t="shared" si="43"/>
        <v>24.999999999999915</v>
      </c>
      <c r="AT137" s="131">
        <f t="shared" si="43"/>
        <v>-20.000000000000085</v>
      </c>
      <c r="AU137" s="131">
        <f t="shared" si="43"/>
        <v>-20.000000000000085</v>
      </c>
      <c r="AV137" s="131">
        <f t="shared" si="43"/>
        <v>-20.000000000000085</v>
      </c>
      <c r="AW137" s="131">
        <f t="shared" si="43"/>
        <v>-4.999999999999943</v>
      </c>
      <c r="AX137" s="131">
        <f t="shared" si="43"/>
        <v>-19.999999999999886</v>
      </c>
      <c r="AY137" s="131">
        <f t="shared" si="43"/>
        <v>-14.999999999999943</v>
      </c>
      <c r="AZ137" s="131">
        <f t="shared" si="43"/>
        <v>-19.999999999999943</v>
      </c>
      <c r="BA137" s="131">
        <f t="shared" si="43"/>
        <v>5.000000000000114</v>
      </c>
      <c r="BB137" s="131">
        <f t="shared" si="43"/>
        <v>5.0000000000001705</v>
      </c>
      <c r="BC137" s="131">
        <f t="shared" si="43"/>
        <v>5.0000000000001705</v>
      </c>
      <c r="BD137" s="131">
        <f t="shared" si="43"/>
        <v>5.0000000000001705</v>
      </c>
      <c r="BE137" s="131">
        <f t="shared" si="43"/>
        <v>5.0000000000001705</v>
      </c>
      <c r="BF137" s="131">
        <f t="shared" si="43"/>
        <v>25.000000000000114</v>
      </c>
      <c r="BG137" s="131">
        <f t="shared" si="43"/>
        <v>25.000000000000114</v>
      </c>
      <c r="BH137" s="131">
        <f t="shared" si="43"/>
        <v>25.000000000000114</v>
      </c>
      <c r="BI137" s="131">
        <f t="shared" si="43"/>
        <v>25.000000000000114</v>
      </c>
      <c r="BJ137" s="131">
        <f t="shared" si="43"/>
        <v>25.000000000000114</v>
      </c>
      <c r="BK137" s="131">
        <f t="shared" si="43"/>
        <v>25.000000000000114</v>
      </c>
      <c r="BL137" s="131">
        <f t="shared" si="43"/>
        <v>25.000000000000057</v>
      </c>
      <c r="BM137" s="131">
        <f t="shared" si="43"/>
        <v>25.000000000000057</v>
      </c>
    </row>
    <row r="138" spans="1:65" ht="12.75">
      <c r="A138">
        <v>6</v>
      </c>
      <c r="C138" s="131">
        <f aca="true" t="shared" si="44" ref="C138:BM138">C8-C73</f>
        <v>0</v>
      </c>
      <c r="D138" s="131">
        <f t="shared" si="44"/>
        <v>0</v>
      </c>
      <c r="E138" s="131">
        <f t="shared" si="44"/>
        <v>0</v>
      </c>
      <c r="F138" s="131">
        <f t="shared" si="44"/>
        <v>0</v>
      </c>
      <c r="G138" s="131">
        <f t="shared" si="44"/>
        <v>0</v>
      </c>
      <c r="H138" s="131">
        <f t="shared" si="44"/>
        <v>0</v>
      </c>
      <c r="I138" s="131">
        <f t="shared" si="44"/>
        <v>0</v>
      </c>
      <c r="J138" s="131">
        <f t="shared" si="44"/>
        <v>0</v>
      </c>
      <c r="K138" s="131">
        <f t="shared" si="44"/>
        <v>0</v>
      </c>
      <c r="L138" s="131">
        <f t="shared" si="44"/>
        <v>0</v>
      </c>
      <c r="M138" s="131">
        <f t="shared" si="44"/>
        <v>0</v>
      </c>
      <c r="N138" s="131">
        <f t="shared" si="44"/>
        <v>29.99999999999997</v>
      </c>
      <c r="O138" s="131">
        <f t="shared" si="44"/>
        <v>0</v>
      </c>
      <c r="P138" s="131">
        <f t="shared" si="44"/>
        <v>0</v>
      </c>
      <c r="Q138" s="131">
        <f t="shared" si="44"/>
        <v>0</v>
      </c>
      <c r="R138" s="131">
        <f t="shared" si="44"/>
        <v>0</v>
      </c>
      <c r="S138" s="131">
        <f t="shared" si="44"/>
        <v>0</v>
      </c>
      <c r="T138" s="131">
        <f t="shared" si="44"/>
        <v>0</v>
      </c>
      <c r="U138" s="131">
        <f t="shared" si="44"/>
        <v>0</v>
      </c>
      <c r="V138" s="131">
        <f t="shared" si="44"/>
        <v>4.999999999999986</v>
      </c>
      <c r="W138" s="131">
        <f t="shared" si="44"/>
        <v>4.999999999999986</v>
      </c>
      <c r="X138" s="131">
        <f t="shared" si="44"/>
        <v>9.999999999999957</v>
      </c>
      <c r="Y138" s="131">
        <f t="shared" si="44"/>
        <v>9.999999999999957</v>
      </c>
      <c r="Z138" s="131">
        <f t="shared" si="44"/>
        <v>9.999999999999957</v>
      </c>
      <c r="AA138" s="131">
        <f t="shared" si="44"/>
        <v>9.999999999999943</v>
      </c>
      <c r="AB138" s="131">
        <f t="shared" si="44"/>
        <v>14.999999999999943</v>
      </c>
      <c r="AC138" s="131">
        <f t="shared" si="44"/>
        <v>14.999999999999943</v>
      </c>
      <c r="AD138" s="131">
        <f t="shared" si="44"/>
        <v>14.999999999999943</v>
      </c>
      <c r="AE138" s="131">
        <f t="shared" si="44"/>
        <v>14.999999999999943</v>
      </c>
      <c r="AF138" s="131">
        <f t="shared" si="44"/>
        <v>24.99999999999997</v>
      </c>
      <c r="AG138" s="131">
        <f t="shared" si="44"/>
        <v>24.99999999999997</v>
      </c>
      <c r="AH138" s="131">
        <f t="shared" si="44"/>
        <v>34.99999999999994</v>
      </c>
      <c r="AI138" s="131">
        <f t="shared" si="44"/>
        <v>24.999999999999915</v>
      </c>
      <c r="AJ138" s="131">
        <f t="shared" si="44"/>
        <v>24.999999999999915</v>
      </c>
      <c r="AK138" s="131">
        <f t="shared" si="44"/>
        <v>24.999999999999915</v>
      </c>
      <c r="AL138" s="131">
        <f t="shared" si="44"/>
        <v>24.999999999999915</v>
      </c>
      <c r="AM138" s="131">
        <f t="shared" si="44"/>
        <v>24.999999999999915</v>
      </c>
      <c r="AN138" s="131">
        <f t="shared" si="44"/>
        <v>24.999999999999915</v>
      </c>
      <c r="AO138" s="131">
        <f t="shared" si="44"/>
        <v>24.999999999999915</v>
      </c>
      <c r="AP138" s="131">
        <f t="shared" si="44"/>
        <v>24.999999999999915</v>
      </c>
      <c r="AQ138" s="131">
        <f t="shared" si="44"/>
        <v>24.999999999999915</v>
      </c>
      <c r="AR138" s="131">
        <f t="shared" si="44"/>
        <v>24.999999999999915</v>
      </c>
      <c r="AS138" s="131">
        <f t="shared" si="44"/>
        <v>24.999999999999915</v>
      </c>
      <c r="AT138" s="131">
        <f t="shared" si="44"/>
        <v>-20.000000000000085</v>
      </c>
      <c r="AU138" s="131">
        <f t="shared" si="44"/>
        <v>-20.000000000000085</v>
      </c>
      <c r="AV138" s="131">
        <f t="shared" si="44"/>
        <v>-20.000000000000085</v>
      </c>
      <c r="AW138" s="131">
        <f t="shared" si="44"/>
        <v>-4.999999999999943</v>
      </c>
      <c r="AX138" s="131">
        <f t="shared" si="44"/>
        <v>-19.999999999999886</v>
      </c>
      <c r="AY138" s="131">
        <f t="shared" si="44"/>
        <v>-14.999999999999943</v>
      </c>
      <c r="AZ138" s="131">
        <f t="shared" si="44"/>
        <v>-19.999999999999943</v>
      </c>
      <c r="BA138" s="131">
        <f t="shared" si="44"/>
        <v>5.000000000000114</v>
      </c>
      <c r="BB138" s="131">
        <f t="shared" si="44"/>
        <v>5.0000000000001705</v>
      </c>
      <c r="BC138" s="131">
        <f t="shared" si="44"/>
        <v>5.0000000000001705</v>
      </c>
      <c r="BD138" s="131">
        <f t="shared" si="44"/>
        <v>5.0000000000001705</v>
      </c>
      <c r="BE138" s="131">
        <f t="shared" si="44"/>
        <v>5.0000000000001705</v>
      </c>
      <c r="BF138" s="131">
        <f t="shared" si="44"/>
        <v>25.000000000000114</v>
      </c>
      <c r="BG138" s="131">
        <f t="shared" si="44"/>
        <v>25.000000000000114</v>
      </c>
      <c r="BH138" s="131">
        <f t="shared" si="44"/>
        <v>25.000000000000114</v>
      </c>
      <c r="BI138" s="131">
        <f t="shared" si="44"/>
        <v>25.000000000000114</v>
      </c>
      <c r="BJ138" s="131">
        <f t="shared" si="44"/>
        <v>25.000000000000114</v>
      </c>
      <c r="BK138" s="131">
        <f t="shared" si="44"/>
        <v>25.000000000000114</v>
      </c>
      <c r="BL138" s="131">
        <f t="shared" si="44"/>
        <v>25.000000000000057</v>
      </c>
      <c r="BM138" s="131">
        <f t="shared" si="44"/>
        <v>25.000000000000057</v>
      </c>
    </row>
    <row r="139" spans="1:65" ht="12.75">
      <c r="A139">
        <v>7</v>
      </c>
      <c r="C139" s="131">
        <f aca="true" t="shared" si="45" ref="C139:BM139">C9-C74</f>
        <v>0</v>
      </c>
      <c r="D139" s="131">
        <f t="shared" si="45"/>
        <v>0</v>
      </c>
      <c r="E139" s="131">
        <f t="shared" si="45"/>
        <v>0</v>
      </c>
      <c r="F139" s="131">
        <f t="shared" si="45"/>
        <v>0</v>
      </c>
      <c r="G139" s="131">
        <f t="shared" si="45"/>
        <v>0</v>
      </c>
      <c r="H139" s="131">
        <f t="shared" si="45"/>
        <v>0</v>
      </c>
      <c r="I139" s="131">
        <f t="shared" si="45"/>
        <v>0</v>
      </c>
      <c r="J139" s="131">
        <f t="shared" si="45"/>
        <v>0</v>
      </c>
      <c r="K139" s="131">
        <f t="shared" si="45"/>
        <v>0</v>
      </c>
      <c r="L139" s="131">
        <f t="shared" si="45"/>
        <v>0</v>
      </c>
      <c r="M139" s="131">
        <f t="shared" si="45"/>
        <v>0</v>
      </c>
      <c r="N139" s="131">
        <f t="shared" si="45"/>
        <v>29.99999999999997</v>
      </c>
      <c r="O139" s="131">
        <f t="shared" si="45"/>
        <v>0</v>
      </c>
      <c r="P139" s="131">
        <f t="shared" si="45"/>
        <v>0</v>
      </c>
      <c r="Q139" s="131">
        <f t="shared" si="45"/>
        <v>0</v>
      </c>
      <c r="R139" s="131">
        <f t="shared" si="45"/>
        <v>0</v>
      </c>
      <c r="S139" s="131">
        <f t="shared" si="45"/>
        <v>0</v>
      </c>
      <c r="T139" s="131">
        <f t="shared" si="45"/>
        <v>0</v>
      </c>
      <c r="U139" s="131">
        <f t="shared" si="45"/>
        <v>0</v>
      </c>
      <c r="V139" s="131">
        <f t="shared" si="45"/>
        <v>4.999999999999986</v>
      </c>
      <c r="W139" s="131">
        <f t="shared" si="45"/>
        <v>4.999999999999986</v>
      </c>
      <c r="X139" s="131">
        <f t="shared" si="45"/>
        <v>9.999999999999957</v>
      </c>
      <c r="Y139" s="131">
        <f t="shared" si="45"/>
        <v>9.999999999999957</v>
      </c>
      <c r="Z139" s="131">
        <f t="shared" si="45"/>
        <v>9.999999999999957</v>
      </c>
      <c r="AA139" s="131">
        <f t="shared" si="45"/>
        <v>9.999999999999943</v>
      </c>
      <c r="AB139" s="131">
        <f t="shared" si="45"/>
        <v>14.999999999999943</v>
      </c>
      <c r="AC139" s="131">
        <f t="shared" si="45"/>
        <v>14.999999999999943</v>
      </c>
      <c r="AD139" s="131">
        <f t="shared" si="45"/>
        <v>14.999999999999943</v>
      </c>
      <c r="AE139" s="131">
        <f t="shared" si="45"/>
        <v>14.999999999999943</v>
      </c>
      <c r="AF139" s="131">
        <f t="shared" si="45"/>
        <v>24.99999999999997</v>
      </c>
      <c r="AG139" s="131">
        <f t="shared" si="45"/>
        <v>24.99999999999997</v>
      </c>
      <c r="AH139" s="131">
        <f t="shared" si="45"/>
        <v>34.99999999999994</v>
      </c>
      <c r="AI139" s="131">
        <f t="shared" si="45"/>
        <v>24.999999999999915</v>
      </c>
      <c r="AJ139" s="131">
        <f t="shared" si="45"/>
        <v>24.999999999999915</v>
      </c>
      <c r="AK139" s="131">
        <f t="shared" si="45"/>
        <v>24.999999999999915</v>
      </c>
      <c r="AL139" s="131">
        <f t="shared" si="45"/>
        <v>24.999999999999915</v>
      </c>
      <c r="AM139" s="131">
        <f t="shared" si="45"/>
        <v>24.999999999999915</v>
      </c>
      <c r="AN139" s="131">
        <f t="shared" si="45"/>
        <v>24.999999999999915</v>
      </c>
      <c r="AO139" s="131">
        <f t="shared" si="45"/>
        <v>24.999999999999915</v>
      </c>
      <c r="AP139" s="131">
        <f t="shared" si="45"/>
        <v>24.999999999999915</v>
      </c>
      <c r="AQ139" s="131">
        <f t="shared" si="45"/>
        <v>24.999999999999915</v>
      </c>
      <c r="AR139" s="131">
        <f t="shared" si="45"/>
        <v>24.999999999999915</v>
      </c>
      <c r="AS139" s="131">
        <f t="shared" si="45"/>
        <v>24.999999999999915</v>
      </c>
      <c r="AT139" s="131">
        <f t="shared" si="45"/>
        <v>-20.000000000000085</v>
      </c>
      <c r="AU139" s="131">
        <f t="shared" si="45"/>
        <v>-20.000000000000085</v>
      </c>
      <c r="AV139" s="131">
        <f t="shared" si="45"/>
        <v>-20.000000000000085</v>
      </c>
      <c r="AW139" s="131">
        <f t="shared" si="45"/>
        <v>-4.999999999999943</v>
      </c>
      <c r="AX139" s="131">
        <f t="shared" si="45"/>
        <v>-19.999999999999886</v>
      </c>
      <c r="AY139" s="131">
        <f t="shared" si="45"/>
        <v>-14.999999999999943</v>
      </c>
      <c r="AZ139" s="131">
        <f t="shared" si="45"/>
        <v>-19.999999999999943</v>
      </c>
      <c r="BA139" s="131">
        <f t="shared" si="45"/>
        <v>5.000000000000114</v>
      </c>
      <c r="BB139" s="131">
        <f t="shared" si="45"/>
        <v>5.0000000000001705</v>
      </c>
      <c r="BC139" s="131">
        <f t="shared" si="45"/>
        <v>5.0000000000001705</v>
      </c>
      <c r="BD139" s="131">
        <f t="shared" si="45"/>
        <v>5.0000000000001705</v>
      </c>
      <c r="BE139" s="131">
        <f t="shared" si="45"/>
        <v>5.0000000000001705</v>
      </c>
      <c r="BF139" s="131">
        <f t="shared" si="45"/>
        <v>25.000000000000114</v>
      </c>
      <c r="BG139" s="131">
        <f t="shared" si="45"/>
        <v>25.000000000000114</v>
      </c>
      <c r="BH139" s="131">
        <f t="shared" si="45"/>
        <v>25.000000000000114</v>
      </c>
      <c r="BI139" s="131">
        <f t="shared" si="45"/>
        <v>25.000000000000114</v>
      </c>
      <c r="BJ139" s="131">
        <f t="shared" si="45"/>
        <v>25.000000000000114</v>
      </c>
      <c r="BK139" s="131">
        <f t="shared" si="45"/>
        <v>25.000000000000114</v>
      </c>
      <c r="BL139" s="131">
        <f t="shared" si="45"/>
        <v>25.000000000000057</v>
      </c>
      <c r="BM139" s="131">
        <f t="shared" si="45"/>
        <v>25.000000000000057</v>
      </c>
    </row>
    <row r="140" spans="1:65" ht="12.75">
      <c r="A140">
        <v>8</v>
      </c>
      <c r="C140" s="131">
        <f aca="true" t="shared" si="46" ref="C140:BM140">C10-C75</f>
        <v>0</v>
      </c>
      <c r="D140" s="131">
        <f t="shared" si="46"/>
        <v>0</v>
      </c>
      <c r="E140" s="131">
        <f t="shared" si="46"/>
        <v>0</v>
      </c>
      <c r="F140" s="131">
        <f t="shared" si="46"/>
        <v>0</v>
      </c>
      <c r="G140" s="131">
        <f t="shared" si="46"/>
        <v>0</v>
      </c>
      <c r="H140" s="131">
        <f t="shared" si="46"/>
        <v>0</v>
      </c>
      <c r="I140" s="131">
        <f t="shared" si="46"/>
        <v>0</v>
      </c>
      <c r="J140" s="131">
        <f t="shared" si="46"/>
        <v>0</v>
      </c>
      <c r="K140" s="131">
        <f t="shared" si="46"/>
        <v>0</v>
      </c>
      <c r="L140" s="131">
        <f t="shared" si="46"/>
        <v>0</v>
      </c>
      <c r="M140" s="131">
        <f t="shared" si="46"/>
        <v>0</v>
      </c>
      <c r="N140" s="131">
        <f t="shared" si="46"/>
        <v>29.99999999999997</v>
      </c>
      <c r="O140" s="131">
        <f t="shared" si="46"/>
        <v>0</v>
      </c>
      <c r="P140" s="131">
        <f t="shared" si="46"/>
        <v>0</v>
      </c>
      <c r="Q140" s="131">
        <f t="shared" si="46"/>
        <v>0</v>
      </c>
      <c r="R140" s="131">
        <f t="shared" si="46"/>
        <v>0</v>
      </c>
      <c r="S140" s="131">
        <f t="shared" si="46"/>
        <v>0</v>
      </c>
      <c r="T140" s="131">
        <f t="shared" si="46"/>
        <v>0</v>
      </c>
      <c r="U140" s="131">
        <f t="shared" si="46"/>
        <v>0</v>
      </c>
      <c r="V140" s="131">
        <f t="shared" si="46"/>
        <v>4.999999999999986</v>
      </c>
      <c r="W140" s="131">
        <f t="shared" si="46"/>
        <v>4.999999999999986</v>
      </c>
      <c r="X140" s="131">
        <f t="shared" si="46"/>
        <v>9.999999999999957</v>
      </c>
      <c r="Y140" s="131">
        <f t="shared" si="46"/>
        <v>9.999999999999957</v>
      </c>
      <c r="Z140" s="131">
        <f t="shared" si="46"/>
        <v>9.999999999999957</v>
      </c>
      <c r="AA140" s="131">
        <f t="shared" si="46"/>
        <v>9.999999999999943</v>
      </c>
      <c r="AB140" s="131">
        <f t="shared" si="46"/>
        <v>14.999999999999943</v>
      </c>
      <c r="AC140" s="131">
        <f t="shared" si="46"/>
        <v>14.999999999999943</v>
      </c>
      <c r="AD140" s="131">
        <f t="shared" si="46"/>
        <v>14.999999999999943</v>
      </c>
      <c r="AE140" s="131">
        <f t="shared" si="46"/>
        <v>14.999999999999943</v>
      </c>
      <c r="AF140" s="131">
        <f t="shared" si="46"/>
        <v>24.99999999999997</v>
      </c>
      <c r="AG140" s="131">
        <f t="shared" si="46"/>
        <v>24.99999999999997</v>
      </c>
      <c r="AH140" s="131">
        <f t="shared" si="46"/>
        <v>34.99999999999994</v>
      </c>
      <c r="AI140" s="131">
        <f t="shared" si="46"/>
        <v>24.999999999999915</v>
      </c>
      <c r="AJ140" s="131">
        <f t="shared" si="46"/>
        <v>24.999999999999915</v>
      </c>
      <c r="AK140" s="131">
        <f t="shared" si="46"/>
        <v>24.999999999999915</v>
      </c>
      <c r="AL140" s="131">
        <f t="shared" si="46"/>
        <v>24.999999999999915</v>
      </c>
      <c r="AM140" s="131">
        <f t="shared" si="46"/>
        <v>24.999999999999915</v>
      </c>
      <c r="AN140" s="131">
        <f t="shared" si="46"/>
        <v>24.999999999999915</v>
      </c>
      <c r="AO140" s="131">
        <f t="shared" si="46"/>
        <v>24.999999999999915</v>
      </c>
      <c r="AP140" s="131">
        <f t="shared" si="46"/>
        <v>24.999999999999915</v>
      </c>
      <c r="AQ140" s="131">
        <f t="shared" si="46"/>
        <v>24.999999999999915</v>
      </c>
      <c r="AR140" s="131">
        <f t="shared" si="46"/>
        <v>24.999999999999915</v>
      </c>
      <c r="AS140" s="131">
        <f t="shared" si="46"/>
        <v>24.999999999999915</v>
      </c>
      <c r="AT140" s="131">
        <f t="shared" si="46"/>
        <v>-20.000000000000085</v>
      </c>
      <c r="AU140" s="131">
        <f t="shared" si="46"/>
        <v>-20.000000000000085</v>
      </c>
      <c r="AV140" s="131">
        <f t="shared" si="46"/>
        <v>-20.000000000000085</v>
      </c>
      <c r="AW140" s="131">
        <f t="shared" si="46"/>
        <v>-4.999999999999943</v>
      </c>
      <c r="AX140" s="131">
        <f t="shared" si="46"/>
        <v>-19.999999999999886</v>
      </c>
      <c r="AY140" s="131">
        <f t="shared" si="46"/>
        <v>-14.999999999999943</v>
      </c>
      <c r="AZ140" s="131">
        <f t="shared" si="46"/>
        <v>-19.999999999999943</v>
      </c>
      <c r="BA140" s="131">
        <f t="shared" si="46"/>
        <v>5.000000000000114</v>
      </c>
      <c r="BB140" s="131">
        <f t="shared" si="46"/>
        <v>5.0000000000001705</v>
      </c>
      <c r="BC140" s="131">
        <f t="shared" si="46"/>
        <v>5.0000000000001705</v>
      </c>
      <c r="BD140" s="131">
        <f t="shared" si="46"/>
        <v>5.0000000000001705</v>
      </c>
      <c r="BE140" s="131">
        <f t="shared" si="46"/>
        <v>5.0000000000001705</v>
      </c>
      <c r="BF140" s="131">
        <f t="shared" si="46"/>
        <v>25.000000000000114</v>
      </c>
      <c r="BG140" s="131">
        <f t="shared" si="46"/>
        <v>25.000000000000114</v>
      </c>
      <c r="BH140" s="131">
        <f t="shared" si="46"/>
        <v>25.000000000000114</v>
      </c>
      <c r="BI140" s="131">
        <f t="shared" si="46"/>
        <v>25.000000000000114</v>
      </c>
      <c r="BJ140" s="131">
        <f t="shared" si="46"/>
        <v>25.000000000000114</v>
      </c>
      <c r="BK140" s="131">
        <f t="shared" si="46"/>
        <v>25.000000000000114</v>
      </c>
      <c r="BL140" s="131">
        <f t="shared" si="46"/>
        <v>25.000000000000057</v>
      </c>
      <c r="BM140" s="131">
        <f t="shared" si="46"/>
        <v>25.000000000000057</v>
      </c>
    </row>
    <row r="141" spans="1:65" ht="12.75">
      <c r="A141">
        <v>9</v>
      </c>
      <c r="C141" s="131">
        <f aca="true" t="shared" si="47" ref="C141:BM141">C11-C76</f>
        <v>0</v>
      </c>
      <c r="D141" s="131">
        <f t="shared" si="47"/>
        <v>0</v>
      </c>
      <c r="E141" s="131">
        <f t="shared" si="47"/>
        <v>0</v>
      </c>
      <c r="F141" s="131">
        <f t="shared" si="47"/>
        <v>0</v>
      </c>
      <c r="G141" s="131">
        <f t="shared" si="47"/>
        <v>0</v>
      </c>
      <c r="H141" s="131">
        <f t="shared" si="47"/>
        <v>0</v>
      </c>
      <c r="I141" s="131">
        <f t="shared" si="47"/>
        <v>0</v>
      </c>
      <c r="J141" s="131">
        <f t="shared" si="47"/>
        <v>0</v>
      </c>
      <c r="K141" s="131">
        <f t="shared" si="47"/>
        <v>0</v>
      </c>
      <c r="L141" s="131">
        <f t="shared" si="47"/>
        <v>0</v>
      </c>
      <c r="M141" s="131">
        <f t="shared" si="47"/>
        <v>0</v>
      </c>
      <c r="N141" s="131">
        <f t="shared" si="47"/>
        <v>29.99999999999997</v>
      </c>
      <c r="O141" s="131">
        <f t="shared" si="47"/>
        <v>0</v>
      </c>
      <c r="P141" s="131">
        <f t="shared" si="47"/>
        <v>0</v>
      </c>
      <c r="Q141" s="131">
        <f t="shared" si="47"/>
        <v>0</v>
      </c>
      <c r="R141" s="131">
        <f t="shared" si="47"/>
        <v>0</v>
      </c>
      <c r="S141" s="131">
        <f t="shared" si="47"/>
        <v>0</v>
      </c>
      <c r="T141" s="131">
        <f t="shared" si="47"/>
        <v>0</v>
      </c>
      <c r="U141" s="131">
        <f t="shared" si="47"/>
        <v>0</v>
      </c>
      <c r="V141" s="131">
        <f t="shared" si="47"/>
        <v>4.999999999999986</v>
      </c>
      <c r="W141" s="131">
        <f t="shared" si="47"/>
        <v>4.999999999999986</v>
      </c>
      <c r="X141" s="131">
        <f t="shared" si="47"/>
        <v>9.999999999999957</v>
      </c>
      <c r="Y141" s="131">
        <f t="shared" si="47"/>
        <v>9.999999999999957</v>
      </c>
      <c r="Z141" s="131">
        <f t="shared" si="47"/>
        <v>9.999999999999957</v>
      </c>
      <c r="AA141" s="131">
        <f t="shared" si="47"/>
        <v>9.999999999999943</v>
      </c>
      <c r="AB141" s="131">
        <f t="shared" si="47"/>
        <v>14.999999999999943</v>
      </c>
      <c r="AC141" s="131">
        <f t="shared" si="47"/>
        <v>14.999999999999943</v>
      </c>
      <c r="AD141" s="131">
        <f t="shared" si="47"/>
        <v>14.999999999999943</v>
      </c>
      <c r="AE141" s="131">
        <f t="shared" si="47"/>
        <v>14.999999999999943</v>
      </c>
      <c r="AF141" s="131">
        <f t="shared" si="47"/>
        <v>24.99999999999997</v>
      </c>
      <c r="AG141" s="131">
        <f t="shared" si="47"/>
        <v>24.99999999999997</v>
      </c>
      <c r="AH141" s="131">
        <f t="shared" si="47"/>
        <v>34.99999999999994</v>
      </c>
      <c r="AI141" s="131">
        <f t="shared" si="47"/>
        <v>24.999999999999915</v>
      </c>
      <c r="AJ141" s="131">
        <f t="shared" si="47"/>
        <v>24.999999999999915</v>
      </c>
      <c r="AK141" s="131">
        <f t="shared" si="47"/>
        <v>24.999999999999915</v>
      </c>
      <c r="AL141" s="131">
        <f t="shared" si="47"/>
        <v>24.999999999999915</v>
      </c>
      <c r="AM141" s="131">
        <f t="shared" si="47"/>
        <v>24.999999999999915</v>
      </c>
      <c r="AN141" s="131">
        <f t="shared" si="47"/>
        <v>24.999999999999915</v>
      </c>
      <c r="AO141" s="131">
        <f t="shared" si="47"/>
        <v>24.999999999999915</v>
      </c>
      <c r="AP141" s="131">
        <f t="shared" si="47"/>
        <v>24.999999999999915</v>
      </c>
      <c r="AQ141" s="131">
        <f t="shared" si="47"/>
        <v>24.999999999999915</v>
      </c>
      <c r="AR141" s="131">
        <f t="shared" si="47"/>
        <v>24.999999999999915</v>
      </c>
      <c r="AS141" s="131">
        <f t="shared" si="47"/>
        <v>24.999999999999915</v>
      </c>
      <c r="AT141" s="131">
        <f t="shared" si="47"/>
        <v>-20.000000000000085</v>
      </c>
      <c r="AU141" s="131">
        <f t="shared" si="47"/>
        <v>-20.000000000000085</v>
      </c>
      <c r="AV141" s="131">
        <f t="shared" si="47"/>
        <v>-20.000000000000085</v>
      </c>
      <c r="AW141" s="131">
        <f t="shared" si="47"/>
        <v>-4.999999999999943</v>
      </c>
      <c r="AX141" s="131">
        <f t="shared" si="47"/>
        <v>-19.999999999999886</v>
      </c>
      <c r="AY141" s="131">
        <f t="shared" si="47"/>
        <v>-14.999999999999943</v>
      </c>
      <c r="AZ141" s="131">
        <f t="shared" si="47"/>
        <v>-19.999999999999943</v>
      </c>
      <c r="BA141" s="131">
        <f t="shared" si="47"/>
        <v>5.000000000000114</v>
      </c>
      <c r="BB141" s="131">
        <f t="shared" si="47"/>
        <v>5.0000000000001705</v>
      </c>
      <c r="BC141" s="131">
        <f t="shared" si="47"/>
        <v>5.0000000000001705</v>
      </c>
      <c r="BD141" s="131">
        <f t="shared" si="47"/>
        <v>5.0000000000001705</v>
      </c>
      <c r="BE141" s="131">
        <f t="shared" si="47"/>
        <v>5.0000000000001705</v>
      </c>
      <c r="BF141" s="131">
        <f t="shared" si="47"/>
        <v>25.000000000000114</v>
      </c>
      <c r="BG141" s="131">
        <f t="shared" si="47"/>
        <v>25.000000000000114</v>
      </c>
      <c r="BH141" s="131">
        <f t="shared" si="47"/>
        <v>25.000000000000114</v>
      </c>
      <c r="BI141" s="131">
        <f t="shared" si="47"/>
        <v>25.000000000000114</v>
      </c>
      <c r="BJ141" s="131">
        <f t="shared" si="47"/>
        <v>25.000000000000114</v>
      </c>
      <c r="BK141" s="131">
        <f t="shared" si="47"/>
        <v>25.000000000000114</v>
      </c>
      <c r="BL141" s="131">
        <f t="shared" si="47"/>
        <v>25.000000000000057</v>
      </c>
      <c r="BM141" s="131">
        <f t="shared" si="47"/>
        <v>25.000000000000057</v>
      </c>
    </row>
    <row r="142" spans="1:65" ht="12.75">
      <c r="A142">
        <v>10</v>
      </c>
      <c r="C142" s="131">
        <f aca="true" t="shared" si="48" ref="C142:BM142">C12-C77</f>
        <v>0</v>
      </c>
      <c r="D142" s="131">
        <f t="shared" si="48"/>
        <v>0</v>
      </c>
      <c r="E142" s="131">
        <f t="shared" si="48"/>
        <v>0</v>
      </c>
      <c r="F142" s="131">
        <f t="shared" si="48"/>
        <v>0</v>
      </c>
      <c r="G142" s="131">
        <f t="shared" si="48"/>
        <v>0</v>
      </c>
      <c r="H142" s="131">
        <f t="shared" si="48"/>
        <v>0</v>
      </c>
      <c r="I142" s="131">
        <f t="shared" si="48"/>
        <v>0</v>
      </c>
      <c r="J142" s="131">
        <f t="shared" si="48"/>
        <v>0</v>
      </c>
      <c r="K142" s="131">
        <f t="shared" si="48"/>
        <v>0</v>
      </c>
      <c r="L142" s="131">
        <f t="shared" si="48"/>
        <v>0</v>
      </c>
      <c r="M142" s="131">
        <f t="shared" si="48"/>
        <v>0</v>
      </c>
      <c r="N142" s="131">
        <f t="shared" si="48"/>
        <v>29.99999999999997</v>
      </c>
      <c r="O142" s="131">
        <f t="shared" si="48"/>
        <v>0</v>
      </c>
      <c r="P142" s="131">
        <f t="shared" si="48"/>
        <v>0</v>
      </c>
      <c r="Q142" s="131">
        <f t="shared" si="48"/>
        <v>0</v>
      </c>
      <c r="R142" s="131">
        <f t="shared" si="48"/>
        <v>0</v>
      </c>
      <c r="S142" s="131">
        <f t="shared" si="48"/>
        <v>0</v>
      </c>
      <c r="T142" s="131">
        <f t="shared" si="48"/>
        <v>0</v>
      </c>
      <c r="U142" s="131">
        <f t="shared" si="48"/>
        <v>0</v>
      </c>
      <c r="V142" s="131">
        <f t="shared" si="48"/>
        <v>4.999999999999986</v>
      </c>
      <c r="W142" s="131">
        <f t="shared" si="48"/>
        <v>4.999999999999986</v>
      </c>
      <c r="X142" s="131">
        <f t="shared" si="48"/>
        <v>9.999999999999957</v>
      </c>
      <c r="Y142" s="131">
        <f t="shared" si="48"/>
        <v>9.999999999999957</v>
      </c>
      <c r="Z142" s="131">
        <f t="shared" si="48"/>
        <v>9.999999999999957</v>
      </c>
      <c r="AA142" s="131">
        <f t="shared" si="48"/>
        <v>9.999999999999943</v>
      </c>
      <c r="AB142" s="131">
        <f t="shared" si="48"/>
        <v>14.999999999999943</v>
      </c>
      <c r="AC142" s="131">
        <f t="shared" si="48"/>
        <v>14.999999999999943</v>
      </c>
      <c r="AD142" s="131">
        <f t="shared" si="48"/>
        <v>14.999999999999943</v>
      </c>
      <c r="AE142" s="131">
        <f t="shared" si="48"/>
        <v>14.999999999999943</v>
      </c>
      <c r="AF142" s="131">
        <f t="shared" si="48"/>
        <v>24.99999999999997</v>
      </c>
      <c r="AG142" s="131">
        <f t="shared" si="48"/>
        <v>24.99999999999997</v>
      </c>
      <c r="AH142" s="131">
        <f t="shared" si="48"/>
        <v>34.99999999999994</v>
      </c>
      <c r="AI142" s="131">
        <f t="shared" si="48"/>
        <v>24.999999999999915</v>
      </c>
      <c r="AJ142" s="131">
        <f t="shared" si="48"/>
        <v>24.999999999999915</v>
      </c>
      <c r="AK142" s="131">
        <f t="shared" si="48"/>
        <v>24.999999999999915</v>
      </c>
      <c r="AL142" s="131">
        <f t="shared" si="48"/>
        <v>24.999999999999915</v>
      </c>
      <c r="AM142" s="131">
        <f t="shared" si="48"/>
        <v>24.999999999999915</v>
      </c>
      <c r="AN142" s="131">
        <f t="shared" si="48"/>
        <v>24.999999999999915</v>
      </c>
      <c r="AO142" s="131">
        <f t="shared" si="48"/>
        <v>24.999999999999915</v>
      </c>
      <c r="AP142" s="131">
        <f t="shared" si="48"/>
        <v>24.999999999999915</v>
      </c>
      <c r="AQ142" s="131">
        <f t="shared" si="48"/>
        <v>24.999999999999915</v>
      </c>
      <c r="AR142" s="131">
        <f t="shared" si="48"/>
        <v>24.999999999999915</v>
      </c>
      <c r="AS142" s="131">
        <f t="shared" si="48"/>
        <v>24.999999999999915</v>
      </c>
      <c r="AT142" s="131">
        <f t="shared" si="48"/>
        <v>-20.000000000000085</v>
      </c>
      <c r="AU142" s="131">
        <f t="shared" si="48"/>
        <v>-20.000000000000085</v>
      </c>
      <c r="AV142" s="131">
        <f t="shared" si="48"/>
        <v>-20.000000000000085</v>
      </c>
      <c r="AW142" s="131">
        <f t="shared" si="48"/>
        <v>-4.999999999999943</v>
      </c>
      <c r="AX142" s="131">
        <f t="shared" si="48"/>
        <v>-19.999999999999886</v>
      </c>
      <c r="AY142" s="131">
        <f t="shared" si="48"/>
        <v>-14.999999999999943</v>
      </c>
      <c r="AZ142" s="131">
        <f t="shared" si="48"/>
        <v>-19.999999999999943</v>
      </c>
      <c r="BA142" s="131">
        <f t="shared" si="48"/>
        <v>5.000000000000114</v>
      </c>
      <c r="BB142" s="131">
        <f t="shared" si="48"/>
        <v>5.0000000000001705</v>
      </c>
      <c r="BC142" s="131">
        <f t="shared" si="48"/>
        <v>5.0000000000001705</v>
      </c>
      <c r="BD142" s="131">
        <f t="shared" si="48"/>
        <v>5.0000000000001705</v>
      </c>
      <c r="BE142" s="131">
        <f t="shared" si="48"/>
        <v>5.0000000000001705</v>
      </c>
      <c r="BF142" s="131">
        <f t="shared" si="48"/>
        <v>25.000000000000114</v>
      </c>
      <c r="BG142" s="131">
        <f t="shared" si="48"/>
        <v>25.000000000000114</v>
      </c>
      <c r="BH142" s="131">
        <f t="shared" si="48"/>
        <v>25.000000000000114</v>
      </c>
      <c r="BI142" s="131">
        <f t="shared" si="48"/>
        <v>25.000000000000114</v>
      </c>
      <c r="BJ142" s="131">
        <f t="shared" si="48"/>
        <v>25.000000000000114</v>
      </c>
      <c r="BK142" s="131">
        <f t="shared" si="48"/>
        <v>25.000000000000114</v>
      </c>
      <c r="BL142" s="131">
        <f t="shared" si="48"/>
        <v>25.000000000000057</v>
      </c>
      <c r="BM142" s="131">
        <f t="shared" si="48"/>
        <v>25.000000000000057</v>
      </c>
    </row>
    <row r="143" spans="1:65" ht="12.75">
      <c r="A143">
        <v>11</v>
      </c>
      <c r="C143" s="131">
        <f aca="true" t="shared" si="49" ref="C143:BM143">C13-C78</f>
        <v>0</v>
      </c>
      <c r="D143" s="131">
        <f t="shared" si="49"/>
        <v>0</v>
      </c>
      <c r="E143" s="131">
        <f t="shared" si="49"/>
        <v>0</v>
      </c>
      <c r="F143" s="131">
        <f t="shared" si="49"/>
        <v>0</v>
      </c>
      <c r="G143" s="131">
        <f t="shared" si="49"/>
        <v>0</v>
      </c>
      <c r="H143" s="131">
        <f t="shared" si="49"/>
        <v>0</v>
      </c>
      <c r="I143" s="131">
        <f t="shared" si="49"/>
        <v>0</v>
      </c>
      <c r="J143" s="131">
        <f t="shared" si="49"/>
        <v>0</v>
      </c>
      <c r="K143" s="131">
        <f t="shared" si="49"/>
        <v>0</v>
      </c>
      <c r="L143" s="131">
        <f t="shared" si="49"/>
        <v>0</v>
      </c>
      <c r="M143" s="131">
        <f t="shared" si="49"/>
        <v>0</v>
      </c>
      <c r="N143" s="131">
        <f t="shared" si="49"/>
        <v>29.99999999999997</v>
      </c>
      <c r="O143" s="131">
        <f t="shared" si="49"/>
        <v>0</v>
      </c>
      <c r="P143" s="131">
        <f t="shared" si="49"/>
        <v>0</v>
      </c>
      <c r="Q143" s="131">
        <f t="shared" si="49"/>
        <v>0</v>
      </c>
      <c r="R143" s="131">
        <f t="shared" si="49"/>
        <v>0</v>
      </c>
      <c r="S143" s="131">
        <f t="shared" si="49"/>
        <v>0</v>
      </c>
      <c r="T143" s="131">
        <f t="shared" si="49"/>
        <v>0</v>
      </c>
      <c r="U143" s="131">
        <f t="shared" si="49"/>
        <v>0</v>
      </c>
      <c r="V143" s="131">
        <f t="shared" si="49"/>
        <v>4.999999999999986</v>
      </c>
      <c r="W143" s="131">
        <f t="shared" si="49"/>
        <v>4.999999999999972</v>
      </c>
      <c r="X143" s="131">
        <f t="shared" si="49"/>
        <v>9.999999999999972</v>
      </c>
      <c r="Y143" s="131">
        <f t="shared" si="49"/>
        <v>9.999999999999972</v>
      </c>
      <c r="Z143" s="131">
        <f t="shared" si="49"/>
        <v>9.999999999999972</v>
      </c>
      <c r="AA143" s="131">
        <f t="shared" si="49"/>
        <v>9.999999999999972</v>
      </c>
      <c r="AB143" s="131">
        <f t="shared" si="49"/>
        <v>14.999999999999943</v>
      </c>
      <c r="AC143" s="131">
        <f t="shared" si="49"/>
        <v>14.999999999999943</v>
      </c>
      <c r="AD143" s="131">
        <f t="shared" si="49"/>
        <v>14.999999999999943</v>
      </c>
      <c r="AE143" s="131">
        <f t="shared" si="49"/>
        <v>14.999999999999943</v>
      </c>
      <c r="AF143" s="131">
        <f t="shared" si="49"/>
        <v>24.99999999999997</v>
      </c>
      <c r="AG143" s="131">
        <f t="shared" si="49"/>
        <v>24.99999999999997</v>
      </c>
      <c r="AH143" s="131">
        <f t="shared" si="49"/>
        <v>34.99999999999994</v>
      </c>
      <c r="AI143" s="131">
        <f t="shared" si="49"/>
        <v>24.999999999999915</v>
      </c>
      <c r="AJ143" s="131">
        <f t="shared" si="49"/>
        <v>24.999999999999915</v>
      </c>
      <c r="AK143" s="131">
        <f t="shared" si="49"/>
        <v>24.999999999999915</v>
      </c>
      <c r="AL143" s="131">
        <f t="shared" si="49"/>
        <v>24.999999999999915</v>
      </c>
      <c r="AM143" s="131">
        <f t="shared" si="49"/>
        <v>24.999999999999915</v>
      </c>
      <c r="AN143" s="131">
        <f t="shared" si="49"/>
        <v>24.999999999999915</v>
      </c>
      <c r="AO143" s="131">
        <f t="shared" si="49"/>
        <v>24.999999999999915</v>
      </c>
      <c r="AP143" s="131">
        <f t="shared" si="49"/>
        <v>24.999999999999915</v>
      </c>
      <c r="AQ143" s="131">
        <f t="shared" si="49"/>
        <v>24.999999999999915</v>
      </c>
      <c r="AR143" s="131">
        <f t="shared" si="49"/>
        <v>24.999999999999915</v>
      </c>
      <c r="AS143" s="131">
        <f t="shared" si="49"/>
        <v>24.999999999999915</v>
      </c>
      <c r="AT143" s="131">
        <f t="shared" si="49"/>
        <v>-20.000000000000085</v>
      </c>
      <c r="AU143" s="131">
        <f t="shared" si="49"/>
        <v>-20.000000000000085</v>
      </c>
      <c r="AV143" s="131">
        <f t="shared" si="49"/>
        <v>-20.000000000000085</v>
      </c>
      <c r="AW143" s="131">
        <f t="shared" si="49"/>
        <v>-5</v>
      </c>
      <c r="AX143" s="131">
        <f t="shared" si="49"/>
        <v>-19.999999999999943</v>
      </c>
      <c r="AY143" s="131">
        <f t="shared" si="49"/>
        <v>-14.999999999999943</v>
      </c>
      <c r="AZ143" s="131">
        <f t="shared" si="49"/>
        <v>-19.999999999999943</v>
      </c>
      <c r="BA143" s="131">
        <f t="shared" si="49"/>
        <v>5.0000000000001705</v>
      </c>
      <c r="BB143" s="131">
        <f t="shared" si="49"/>
        <v>5.000000000000114</v>
      </c>
      <c r="BC143" s="131">
        <f t="shared" si="49"/>
        <v>5.000000000000114</v>
      </c>
      <c r="BD143" s="131">
        <f t="shared" si="49"/>
        <v>5.000000000000114</v>
      </c>
      <c r="BE143" s="131">
        <f t="shared" si="49"/>
        <v>5.000000000000114</v>
      </c>
      <c r="BF143" s="131">
        <f t="shared" si="49"/>
        <v>25.000000000000057</v>
      </c>
      <c r="BG143" s="131">
        <f t="shared" si="49"/>
        <v>25.000000000000057</v>
      </c>
      <c r="BH143" s="131">
        <f t="shared" si="49"/>
        <v>25.000000000000057</v>
      </c>
      <c r="BI143" s="131">
        <f t="shared" si="49"/>
        <v>25.000000000000057</v>
      </c>
      <c r="BJ143" s="131">
        <f t="shared" si="49"/>
        <v>25.000000000000057</v>
      </c>
      <c r="BK143" s="131">
        <f t="shared" si="49"/>
        <v>25.000000000000057</v>
      </c>
      <c r="BL143" s="131">
        <f t="shared" si="49"/>
        <v>25.000000000000057</v>
      </c>
      <c r="BM143" s="131">
        <f t="shared" si="49"/>
        <v>25.000000000000057</v>
      </c>
    </row>
    <row r="144" spans="1:65" ht="12.75">
      <c r="A144">
        <v>12</v>
      </c>
      <c r="C144" s="131">
        <f aca="true" t="shared" si="50" ref="C144:BM144">C14-C79</f>
        <v>-29.99999999999997</v>
      </c>
      <c r="D144" s="131">
        <f t="shared" si="50"/>
        <v>-29.99999999999997</v>
      </c>
      <c r="E144" s="131">
        <f t="shared" si="50"/>
        <v>-29.99999999999997</v>
      </c>
      <c r="F144" s="131">
        <f t="shared" si="50"/>
        <v>-29.99999999999997</v>
      </c>
      <c r="G144" s="131">
        <f t="shared" si="50"/>
        <v>-29.99999999999997</v>
      </c>
      <c r="H144" s="131">
        <f t="shared" si="50"/>
        <v>-29.99999999999997</v>
      </c>
      <c r="I144" s="131">
        <f t="shared" si="50"/>
        <v>-29.99999999999997</v>
      </c>
      <c r="J144" s="131">
        <f t="shared" si="50"/>
        <v>-29.99999999999997</v>
      </c>
      <c r="K144" s="131">
        <f t="shared" si="50"/>
        <v>-29.99999999999997</v>
      </c>
      <c r="L144" s="131">
        <f t="shared" si="50"/>
        <v>-29.99999999999997</v>
      </c>
      <c r="M144" s="131">
        <f t="shared" si="50"/>
        <v>-29.99999999999997</v>
      </c>
      <c r="N144" s="131">
        <f t="shared" si="50"/>
        <v>0</v>
      </c>
      <c r="O144" s="131">
        <f t="shared" si="50"/>
        <v>-29.99999999999997</v>
      </c>
      <c r="P144" s="131">
        <f t="shared" si="50"/>
        <v>-29.99999999999997</v>
      </c>
      <c r="Q144" s="131">
        <f t="shared" si="50"/>
        <v>-29.99999999999998</v>
      </c>
      <c r="R144" s="131">
        <f t="shared" si="50"/>
        <v>-29.99999999999998</v>
      </c>
      <c r="S144" s="131">
        <f t="shared" si="50"/>
        <v>-29.99999999999998</v>
      </c>
      <c r="T144" s="131">
        <f t="shared" si="50"/>
        <v>-29.99999999999998</v>
      </c>
      <c r="U144" s="131">
        <f t="shared" si="50"/>
        <v>-29.99999999999997</v>
      </c>
      <c r="V144" s="131">
        <f t="shared" si="50"/>
        <v>-24.999999999999986</v>
      </c>
      <c r="W144" s="131">
        <f t="shared" si="50"/>
        <v>-25</v>
      </c>
      <c r="X144" s="131">
        <f t="shared" si="50"/>
        <v>-20.000000000000014</v>
      </c>
      <c r="Y144" s="131">
        <f t="shared" si="50"/>
        <v>-20.000000000000014</v>
      </c>
      <c r="Z144" s="131">
        <f t="shared" si="50"/>
        <v>-20.000000000000014</v>
      </c>
      <c r="AA144" s="131">
        <f t="shared" si="50"/>
        <v>-20.000000000000014</v>
      </c>
      <c r="AB144" s="131">
        <f t="shared" si="50"/>
        <v>-15.000000000000028</v>
      </c>
      <c r="AC144" s="131">
        <f t="shared" si="50"/>
        <v>-15.000000000000028</v>
      </c>
      <c r="AD144" s="131">
        <f t="shared" si="50"/>
        <v>-15.000000000000028</v>
      </c>
      <c r="AE144" s="131">
        <f t="shared" si="50"/>
        <v>-15.000000000000028</v>
      </c>
      <c r="AF144" s="131">
        <f t="shared" si="50"/>
        <v>-5</v>
      </c>
      <c r="AG144" s="131">
        <f t="shared" si="50"/>
        <v>-5</v>
      </c>
      <c r="AH144" s="131">
        <f t="shared" si="50"/>
        <v>4.999999999999972</v>
      </c>
      <c r="AI144" s="131">
        <f t="shared" si="50"/>
        <v>-5.000000000000057</v>
      </c>
      <c r="AJ144" s="131">
        <f t="shared" si="50"/>
        <v>-5.000000000000057</v>
      </c>
      <c r="AK144" s="131">
        <f t="shared" si="50"/>
        <v>-5.000000000000057</v>
      </c>
      <c r="AL144" s="131">
        <f t="shared" si="50"/>
        <v>-5.000000000000057</v>
      </c>
      <c r="AM144" s="131">
        <f t="shared" si="50"/>
        <v>-5.000000000000057</v>
      </c>
      <c r="AN144" s="131">
        <f t="shared" si="50"/>
        <v>-5.000000000000057</v>
      </c>
      <c r="AO144" s="131">
        <f t="shared" si="50"/>
        <v>-5.000000000000057</v>
      </c>
      <c r="AP144" s="131">
        <f t="shared" si="50"/>
        <v>-5.000000000000057</v>
      </c>
      <c r="AQ144" s="131">
        <f t="shared" si="50"/>
        <v>-5.000000000000057</v>
      </c>
      <c r="AR144" s="131">
        <f t="shared" si="50"/>
        <v>-5.000000000000057</v>
      </c>
      <c r="AS144" s="131">
        <f t="shared" si="50"/>
        <v>-5.000000000000057</v>
      </c>
      <c r="AT144" s="131">
        <f t="shared" si="50"/>
        <v>-50.00000000000006</v>
      </c>
      <c r="AU144" s="131">
        <f t="shared" si="50"/>
        <v>-50.00000000000006</v>
      </c>
      <c r="AV144" s="131">
        <f t="shared" si="50"/>
        <v>-50.00000000000006</v>
      </c>
      <c r="AW144" s="131">
        <f t="shared" si="50"/>
        <v>-34.99999999999994</v>
      </c>
      <c r="AX144" s="131">
        <f t="shared" si="50"/>
        <v>-49.999999999999886</v>
      </c>
      <c r="AY144" s="131">
        <f t="shared" si="50"/>
        <v>-44.999999999999886</v>
      </c>
      <c r="AZ144" s="131">
        <f t="shared" si="50"/>
        <v>-49.99999999999994</v>
      </c>
      <c r="BA144" s="131">
        <f t="shared" si="50"/>
        <v>-24.99999999999983</v>
      </c>
      <c r="BB144" s="131">
        <f t="shared" si="50"/>
        <v>-24.99999999999983</v>
      </c>
      <c r="BC144" s="131">
        <f t="shared" si="50"/>
        <v>-24.99999999999983</v>
      </c>
      <c r="BD144" s="131">
        <f t="shared" si="50"/>
        <v>-24.99999999999983</v>
      </c>
      <c r="BE144" s="131">
        <f t="shared" si="50"/>
        <v>-24.99999999999983</v>
      </c>
      <c r="BF144" s="131">
        <f t="shared" si="50"/>
        <v>-4.999999999999886</v>
      </c>
      <c r="BG144" s="131">
        <f t="shared" si="50"/>
        <v>-4.999999999999886</v>
      </c>
      <c r="BH144" s="131">
        <f t="shared" si="50"/>
        <v>-4.999999999999886</v>
      </c>
      <c r="BI144" s="131">
        <f t="shared" si="50"/>
        <v>-4.999999999999886</v>
      </c>
      <c r="BJ144" s="131">
        <f t="shared" si="50"/>
        <v>-4.999999999999886</v>
      </c>
      <c r="BK144" s="131">
        <f t="shared" si="50"/>
        <v>-4.999999999999886</v>
      </c>
      <c r="BL144" s="131">
        <f t="shared" si="50"/>
        <v>-4.999999999999886</v>
      </c>
      <c r="BM144" s="131">
        <f t="shared" si="50"/>
        <v>-4.999999999999886</v>
      </c>
    </row>
    <row r="145" spans="1:65" ht="12.75">
      <c r="A145">
        <v>13</v>
      </c>
      <c r="C145" s="131">
        <f aca="true" t="shared" si="51" ref="C145:BM145">C15-C80</f>
        <v>0</v>
      </c>
      <c r="D145" s="131">
        <f t="shared" si="51"/>
        <v>0</v>
      </c>
      <c r="E145" s="131">
        <f t="shared" si="51"/>
        <v>0</v>
      </c>
      <c r="F145" s="131">
        <f t="shared" si="51"/>
        <v>0</v>
      </c>
      <c r="G145" s="131">
        <f t="shared" si="51"/>
        <v>0</v>
      </c>
      <c r="H145" s="131">
        <f t="shared" si="51"/>
        <v>0</v>
      </c>
      <c r="I145" s="131">
        <f t="shared" si="51"/>
        <v>0</v>
      </c>
      <c r="J145" s="131">
        <f t="shared" si="51"/>
        <v>0</v>
      </c>
      <c r="K145" s="131">
        <f t="shared" si="51"/>
        <v>0</v>
      </c>
      <c r="L145" s="131">
        <f t="shared" si="51"/>
        <v>0</v>
      </c>
      <c r="M145" s="131">
        <f t="shared" si="51"/>
        <v>0</v>
      </c>
      <c r="N145" s="131">
        <f t="shared" si="51"/>
        <v>29.99999999999997</v>
      </c>
      <c r="O145" s="131">
        <f t="shared" si="51"/>
        <v>0</v>
      </c>
      <c r="P145" s="131">
        <f t="shared" si="51"/>
        <v>0</v>
      </c>
      <c r="Q145" s="131">
        <f t="shared" si="51"/>
        <v>0</v>
      </c>
      <c r="R145" s="131">
        <f t="shared" si="51"/>
        <v>0</v>
      </c>
      <c r="S145" s="131">
        <f t="shared" si="51"/>
        <v>0</v>
      </c>
      <c r="T145" s="131">
        <f t="shared" si="51"/>
        <v>0</v>
      </c>
      <c r="U145" s="131">
        <f t="shared" si="51"/>
        <v>0</v>
      </c>
      <c r="V145" s="131">
        <f t="shared" si="51"/>
        <v>4.999999999999986</v>
      </c>
      <c r="W145" s="131">
        <f t="shared" si="51"/>
        <v>4.999999999999972</v>
      </c>
      <c r="X145" s="131">
        <f t="shared" si="51"/>
        <v>9.999999999999972</v>
      </c>
      <c r="Y145" s="131">
        <f t="shared" si="51"/>
        <v>9.999999999999972</v>
      </c>
      <c r="Z145" s="131">
        <f t="shared" si="51"/>
        <v>9.999999999999972</v>
      </c>
      <c r="AA145" s="131">
        <f t="shared" si="51"/>
        <v>9.999999999999972</v>
      </c>
      <c r="AB145" s="131">
        <f t="shared" si="51"/>
        <v>14.999999999999943</v>
      </c>
      <c r="AC145" s="131">
        <f t="shared" si="51"/>
        <v>14.999999999999943</v>
      </c>
      <c r="AD145" s="131">
        <f t="shared" si="51"/>
        <v>14.999999999999943</v>
      </c>
      <c r="AE145" s="131">
        <f t="shared" si="51"/>
        <v>14.999999999999943</v>
      </c>
      <c r="AF145" s="131">
        <f t="shared" si="51"/>
        <v>24.99999999999997</v>
      </c>
      <c r="AG145" s="131">
        <f t="shared" si="51"/>
        <v>24.99999999999997</v>
      </c>
      <c r="AH145" s="131">
        <f t="shared" si="51"/>
        <v>34.99999999999994</v>
      </c>
      <c r="AI145" s="131">
        <f t="shared" si="51"/>
        <v>24.999999999999915</v>
      </c>
      <c r="AJ145" s="131">
        <f t="shared" si="51"/>
        <v>24.999999999999915</v>
      </c>
      <c r="AK145" s="131">
        <f t="shared" si="51"/>
        <v>24.999999999999915</v>
      </c>
      <c r="AL145" s="131">
        <f t="shared" si="51"/>
        <v>24.999999999999915</v>
      </c>
      <c r="AM145" s="131">
        <f t="shared" si="51"/>
        <v>24.999999999999915</v>
      </c>
      <c r="AN145" s="131">
        <f t="shared" si="51"/>
        <v>24.999999999999915</v>
      </c>
      <c r="AO145" s="131">
        <f t="shared" si="51"/>
        <v>24.999999999999915</v>
      </c>
      <c r="AP145" s="131">
        <f t="shared" si="51"/>
        <v>24.999999999999915</v>
      </c>
      <c r="AQ145" s="131">
        <f t="shared" si="51"/>
        <v>24.999999999999915</v>
      </c>
      <c r="AR145" s="131">
        <f t="shared" si="51"/>
        <v>24.999999999999915</v>
      </c>
      <c r="AS145" s="131">
        <f t="shared" si="51"/>
        <v>24.999999999999915</v>
      </c>
      <c r="AT145" s="131">
        <f t="shared" si="51"/>
        <v>-20.000000000000085</v>
      </c>
      <c r="AU145" s="131">
        <f t="shared" si="51"/>
        <v>-20.000000000000085</v>
      </c>
      <c r="AV145" s="131">
        <f t="shared" si="51"/>
        <v>-20.000000000000085</v>
      </c>
      <c r="AW145" s="131">
        <f t="shared" si="51"/>
        <v>-5</v>
      </c>
      <c r="AX145" s="131">
        <f t="shared" si="51"/>
        <v>-19.999999999999943</v>
      </c>
      <c r="AY145" s="131">
        <f t="shared" si="51"/>
        <v>-14.999999999999943</v>
      </c>
      <c r="AZ145" s="131">
        <f t="shared" si="51"/>
        <v>-19.999999999999943</v>
      </c>
      <c r="BA145" s="131">
        <f t="shared" si="51"/>
        <v>5.0000000000001705</v>
      </c>
      <c r="BB145" s="131">
        <f t="shared" si="51"/>
        <v>5.000000000000114</v>
      </c>
      <c r="BC145" s="131">
        <f t="shared" si="51"/>
        <v>5.000000000000114</v>
      </c>
      <c r="BD145" s="131">
        <f t="shared" si="51"/>
        <v>5.000000000000114</v>
      </c>
      <c r="BE145" s="131">
        <f t="shared" si="51"/>
        <v>5.000000000000114</v>
      </c>
      <c r="BF145" s="131">
        <f t="shared" si="51"/>
        <v>25.000000000000057</v>
      </c>
      <c r="BG145" s="131">
        <f t="shared" si="51"/>
        <v>25.000000000000057</v>
      </c>
      <c r="BH145" s="131">
        <f t="shared" si="51"/>
        <v>25.000000000000057</v>
      </c>
      <c r="BI145" s="131">
        <f t="shared" si="51"/>
        <v>25.000000000000057</v>
      </c>
      <c r="BJ145" s="131">
        <f t="shared" si="51"/>
        <v>25.000000000000057</v>
      </c>
      <c r="BK145" s="131">
        <f t="shared" si="51"/>
        <v>25.000000000000057</v>
      </c>
      <c r="BL145" s="131">
        <f t="shared" si="51"/>
        <v>25.000000000000057</v>
      </c>
      <c r="BM145" s="131">
        <f t="shared" si="51"/>
        <v>25.000000000000057</v>
      </c>
    </row>
    <row r="146" spans="1:65" ht="12.75">
      <c r="A146">
        <v>14</v>
      </c>
      <c r="C146" s="131">
        <f aca="true" t="shared" si="52" ref="C146:BM146">C16-C81</f>
        <v>0</v>
      </c>
      <c r="D146" s="131">
        <f t="shared" si="52"/>
        <v>0</v>
      </c>
      <c r="E146" s="131">
        <f t="shared" si="52"/>
        <v>0</v>
      </c>
      <c r="F146" s="131">
        <f t="shared" si="52"/>
        <v>0</v>
      </c>
      <c r="G146" s="131">
        <f t="shared" si="52"/>
        <v>0</v>
      </c>
      <c r="H146" s="131">
        <f t="shared" si="52"/>
        <v>0</v>
      </c>
      <c r="I146" s="131">
        <f t="shared" si="52"/>
        <v>0</v>
      </c>
      <c r="J146" s="131">
        <f t="shared" si="52"/>
        <v>0</v>
      </c>
      <c r="K146" s="131">
        <f t="shared" si="52"/>
        <v>0</v>
      </c>
      <c r="L146" s="131">
        <f t="shared" si="52"/>
        <v>0</v>
      </c>
      <c r="M146" s="131">
        <f t="shared" si="52"/>
        <v>0</v>
      </c>
      <c r="N146" s="131">
        <f t="shared" si="52"/>
        <v>29.99999999999997</v>
      </c>
      <c r="O146" s="131">
        <f t="shared" si="52"/>
        <v>0</v>
      </c>
      <c r="P146" s="131">
        <f t="shared" si="52"/>
        <v>0</v>
      </c>
      <c r="Q146" s="131">
        <f t="shared" si="52"/>
        <v>0</v>
      </c>
      <c r="R146" s="131">
        <f t="shared" si="52"/>
        <v>0</v>
      </c>
      <c r="S146" s="131">
        <f t="shared" si="52"/>
        <v>0</v>
      </c>
      <c r="T146" s="131">
        <f t="shared" si="52"/>
        <v>0</v>
      </c>
      <c r="U146" s="131">
        <f t="shared" si="52"/>
        <v>0</v>
      </c>
      <c r="V146" s="131">
        <f t="shared" si="52"/>
        <v>4.999999999999986</v>
      </c>
      <c r="W146" s="131">
        <f t="shared" si="52"/>
        <v>4.999999999999972</v>
      </c>
      <c r="X146" s="131">
        <f t="shared" si="52"/>
        <v>9.999999999999972</v>
      </c>
      <c r="Y146" s="131">
        <f t="shared" si="52"/>
        <v>9.999999999999972</v>
      </c>
      <c r="Z146" s="131">
        <f t="shared" si="52"/>
        <v>9.999999999999972</v>
      </c>
      <c r="AA146" s="131">
        <f t="shared" si="52"/>
        <v>9.999999999999972</v>
      </c>
      <c r="AB146" s="131">
        <f t="shared" si="52"/>
        <v>14.999999999999943</v>
      </c>
      <c r="AC146" s="131">
        <f t="shared" si="52"/>
        <v>14.999999999999943</v>
      </c>
      <c r="AD146" s="131">
        <f t="shared" si="52"/>
        <v>14.999999999999943</v>
      </c>
      <c r="AE146" s="131">
        <f t="shared" si="52"/>
        <v>14.999999999999943</v>
      </c>
      <c r="AF146" s="131">
        <f t="shared" si="52"/>
        <v>24.99999999999997</v>
      </c>
      <c r="AG146" s="131">
        <f t="shared" si="52"/>
        <v>24.99999999999997</v>
      </c>
      <c r="AH146" s="131">
        <f t="shared" si="52"/>
        <v>34.99999999999994</v>
      </c>
      <c r="AI146" s="131">
        <f t="shared" si="52"/>
        <v>24.999999999999915</v>
      </c>
      <c r="AJ146" s="131">
        <f t="shared" si="52"/>
        <v>24.999999999999915</v>
      </c>
      <c r="AK146" s="131">
        <f t="shared" si="52"/>
        <v>24.999999999999915</v>
      </c>
      <c r="AL146" s="131">
        <f t="shared" si="52"/>
        <v>24.999999999999915</v>
      </c>
      <c r="AM146" s="131">
        <f t="shared" si="52"/>
        <v>24.999999999999915</v>
      </c>
      <c r="AN146" s="131">
        <f t="shared" si="52"/>
        <v>24.999999999999915</v>
      </c>
      <c r="AO146" s="131">
        <f t="shared" si="52"/>
        <v>24.999999999999915</v>
      </c>
      <c r="AP146" s="131">
        <f t="shared" si="52"/>
        <v>24.999999999999915</v>
      </c>
      <c r="AQ146" s="131">
        <f t="shared" si="52"/>
        <v>24.999999999999915</v>
      </c>
      <c r="AR146" s="131">
        <f t="shared" si="52"/>
        <v>24.999999999999915</v>
      </c>
      <c r="AS146" s="131">
        <f t="shared" si="52"/>
        <v>24.999999999999915</v>
      </c>
      <c r="AT146" s="131">
        <f t="shared" si="52"/>
        <v>-20.000000000000085</v>
      </c>
      <c r="AU146" s="131">
        <f t="shared" si="52"/>
        <v>-20.000000000000085</v>
      </c>
      <c r="AV146" s="131">
        <f t="shared" si="52"/>
        <v>-20.000000000000085</v>
      </c>
      <c r="AW146" s="131">
        <f t="shared" si="52"/>
        <v>-5</v>
      </c>
      <c r="AX146" s="131">
        <f t="shared" si="52"/>
        <v>-19.999999999999943</v>
      </c>
      <c r="AY146" s="131">
        <f t="shared" si="52"/>
        <v>-14.999999999999943</v>
      </c>
      <c r="AZ146" s="131">
        <f t="shared" si="52"/>
        <v>-19.999999999999943</v>
      </c>
      <c r="BA146" s="131">
        <f t="shared" si="52"/>
        <v>5.0000000000001705</v>
      </c>
      <c r="BB146" s="131">
        <f t="shared" si="52"/>
        <v>5.000000000000114</v>
      </c>
      <c r="BC146" s="131">
        <f t="shared" si="52"/>
        <v>5.000000000000114</v>
      </c>
      <c r="BD146" s="131">
        <f t="shared" si="52"/>
        <v>5.000000000000114</v>
      </c>
      <c r="BE146" s="131">
        <f t="shared" si="52"/>
        <v>5.000000000000114</v>
      </c>
      <c r="BF146" s="131">
        <f t="shared" si="52"/>
        <v>25.000000000000057</v>
      </c>
      <c r="BG146" s="131">
        <f t="shared" si="52"/>
        <v>25.000000000000057</v>
      </c>
      <c r="BH146" s="131">
        <f t="shared" si="52"/>
        <v>25.000000000000057</v>
      </c>
      <c r="BI146" s="131">
        <f t="shared" si="52"/>
        <v>25.000000000000057</v>
      </c>
      <c r="BJ146" s="131">
        <f t="shared" si="52"/>
        <v>25.000000000000057</v>
      </c>
      <c r="BK146" s="131">
        <f t="shared" si="52"/>
        <v>25.000000000000057</v>
      </c>
      <c r="BL146" s="131">
        <f t="shared" si="52"/>
        <v>25.000000000000057</v>
      </c>
      <c r="BM146" s="131">
        <f t="shared" si="52"/>
        <v>25.000000000000057</v>
      </c>
    </row>
    <row r="147" spans="1:65" ht="12.75">
      <c r="A147">
        <v>15</v>
      </c>
      <c r="C147" s="131">
        <f aca="true" t="shared" si="53" ref="C147:BM147">C17-C82</f>
        <v>0</v>
      </c>
      <c r="D147" s="131">
        <f t="shared" si="53"/>
        <v>0</v>
      </c>
      <c r="E147" s="131">
        <f t="shared" si="53"/>
        <v>0</v>
      </c>
      <c r="F147" s="131">
        <f t="shared" si="53"/>
        <v>0</v>
      </c>
      <c r="G147" s="131">
        <f t="shared" si="53"/>
        <v>0</v>
      </c>
      <c r="H147" s="131">
        <f t="shared" si="53"/>
        <v>0</v>
      </c>
      <c r="I147" s="131">
        <f t="shared" si="53"/>
        <v>0</v>
      </c>
      <c r="J147" s="131">
        <f t="shared" si="53"/>
        <v>0</v>
      </c>
      <c r="K147" s="131">
        <f t="shared" si="53"/>
        <v>0</v>
      </c>
      <c r="L147" s="131">
        <f t="shared" si="53"/>
        <v>0</v>
      </c>
      <c r="M147" s="131">
        <f t="shared" si="53"/>
        <v>0</v>
      </c>
      <c r="N147" s="131">
        <f t="shared" si="53"/>
        <v>29.99999999999998</v>
      </c>
      <c r="O147" s="131">
        <f t="shared" si="53"/>
        <v>0</v>
      </c>
      <c r="P147" s="131">
        <f t="shared" si="53"/>
        <v>0</v>
      </c>
      <c r="Q147" s="131">
        <f t="shared" si="53"/>
        <v>0</v>
      </c>
      <c r="R147" s="131">
        <f t="shared" si="53"/>
        <v>0</v>
      </c>
      <c r="S147" s="131">
        <f t="shared" si="53"/>
        <v>0</v>
      </c>
      <c r="T147" s="131">
        <f t="shared" si="53"/>
        <v>0</v>
      </c>
      <c r="U147" s="131">
        <f t="shared" si="53"/>
        <v>0</v>
      </c>
      <c r="V147" s="131">
        <f t="shared" si="53"/>
        <v>4.999999999999979</v>
      </c>
      <c r="W147" s="131">
        <f t="shared" si="53"/>
        <v>4.999999999999986</v>
      </c>
      <c r="X147" s="131">
        <f t="shared" si="53"/>
        <v>9.999999999999957</v>
      </c>
      <c r="Y147" s="131">
        <f t="shared" si="53"/>
        <v>9.999999999999957</v>
      </c>
      <c r="Z147" s="131">
        <f t="shared" si="53"/>
        <v>9.999999999999957</v>
      </c>
      <c r="AA147" s="131">
        <f t="shared" si="53"/>
        <v>9.999999999999972</v>
      </c>
      <c r="AB147" s="131">
        <f t="shared" si="53"/>
        <v>14.999999999999943</v>
      </c>
      <c r="AC147" s="131">
        <f t="shared" si="53"/>
        <v>14.999999999999943</v>
      </c>
      <c r="AD147" s="131">
        <f t="shared" si="53"/>
        <v>14.999999999999943</v>
      </c>
      <c r="AE147" s="131">
        <f t="shared" si="53"/>
        <v>14.999999999999943</v>
      </c>
      <c r="AF147" s="131">
        <f t="shared" si="53"/>
        <v>24.999999999999986</v>
      </c>
      <c r="AG147" s="131">
        <f t="shared" si="53"/>
        <v>25</v>
      </c>
      <c r="AH147" s="131">
        <f t="shared" si="53"/>
        <v>34.99999999999997</v>
      </c>
      <c r="AI147" s="131">
        <f t="shared" si="53"/>
        <v>24.999999999999886</v>
      </c>
      <c r="AJ147" s="131">
        <f t="shared" si="53"/>
        <v>24.999999999999915</v>
      </c>
      <c r="AK147" s="131">
        <f t="shared" si="53"/>
        <v>24.999999999999915</v>
      </c>
      <c r="AL147" s="131">
        <f t="shared" si="53"/>
        <v>24.999999999999915</v>
      </c>
      <c r="AM147" s="131">
        <f t="shared" si="53"/>
        <v>24.999999999999915</v>
      </c>
      <c r="AN147" s="131">
        <f t="shared" si="53"/>
        <v>24.999999999999915</v>
      </c>
      <c r="AO147" s="131">
        <f t="shared" si="53"/>
        <v>24.999999999999915</v>
      </c>
      <c r="AP147" s="131">
        <f t="shared" si="53"/>
        <v>24.999999999999915</v>
      </c>
      <c r="AQ147" s="131">
        <f t="shared" si="53"/>
        <v>24.999999999999915</v>
      </c>
      <c r="AR147" s="131">
        <f t="shared" si="53"/>
        <v>24.999999999999915</v>
      </c>
      <c r="AS147" s="131">
        <f t="shared" si="53"/>
        <v>24.999999999999915</v>
      </c>
      <c r="AT147" s="131">
        <f t="shared" si="53"/>
        <v>-20.000000000000085</v>
      </c>
      <c r="AU147" s="131">
        <f t="shared" si="53"/>
        <v>-20.000000000000085</v>
      </c>
      <c r="AV147" s="131">
        <f t="shared" si="53"/>
        <v>-20.000000000000085</v>
      </c>
      <c r="AW147" s="131">
        <f t="shared" si="53"/>
        <v>-4.999999999999972</v>
      </c>
      <c r="AX147" s="131">
        <f t="shared" si="53"/>
        <v>-19.999999999999915</v>
      </c>
      <c r="AY147" s="131">
        <f t="shared" si="53"/>
        <v>-14.999999999999972</v>
      </c>
      <c r="AZ147" s="131">
        <f t="shared" si="53"/>
        <v>-19.999999999999943</v>
      </c>
      <c r="BA147" s="131">
        <f t="shared" si="53"/>
        <v>5.000000000000114</v>
      </c>
      <c r="BB147" s="131">
        <f t="shared" si="53"/>
        <v>5.000000000000114</v>
      </c>
      <c r="BC147" s="131">
        <f t="shared" si="53"/>
        <v>5.000000000000114</v>
      </c>
      <c r="BD147" s="131">
        <f t="shared" si="53"/>
        <v>5.000000000000114</v>
      </c>
      <c r="BE147" s="131">
        <f t="shared" si="53"/>
        <v>5.000000000000114</v>
      </c>
      <c r="BF147" s="131">
        <f t="shared" si="53"/>
        <v>25.000000000000057</v>
      </c>
      <c r="BG147" s="131">
        <f t="shared" si="53"/>
        <v>25.000000000000057</v>
      </c>
      <c r="BH147" s="131">
        <f t="shared" si="53"/>
        <v>25.000000000000057</v>
      </c>
      <c r="BI147" s="131">
        <f t="shared" si="53"/>
        <v>25.000000000000057</v>
      </c>
      <c r="BJ147" s="131">
        <f t="shared" si="53"/>
        <v>25.000000000000057</v>
      </c>
      <c r="BK147" s="131">
        <f t="shared" si="53"/>
        <v>25.000000000000057</v>
      </c>
      <c r="BL147" s="131">
        <f t="shared" si="53"/>
        <v>25.000000000000114</v>
      </c>
      <c r="BM147" s="131">
        <f t="shared" si="53"/>
        <v>25.000000000000114</v>
      </c>
    </row>
    <row r="148" spans="1:65" ht="12.75">
      <c r="A148">
        <v>16</v>
      </c>
      <c r="C148" s="131">
        <f aca="true" t="shared" si="54" ref="C148:BM148">C18-C83</f>
        <v>0</v>
      </c>
      <c r="D148" s="131">
        <f t="shared" si="54"/>
        <v>0</v>
      </c>
      <c r="E148" s="131">
        <f t="shared" si="54"/>
        <v>0</v>
      </c>
      <c r="F148" s="131">
        <f t="shared" si="54"/>
        <v>0</v>
      </c>
      <c r="G148" s="131">
        <f t="shared" si="54"/>
        <v>0</v>
      </c>
      <c r="H148" s="131">
        <f t="shared" si="54"/>
        <v>0</v>
      </c>
      <c r="I148" s="131">
        <f t="shared" si="54"/>
        <v>0</v>
      </c>
      <c r="J148" s="131">
        <f t="shared" si="54"/>
        <v>0</v>
      </c>
      <c r="K148" s="131">
        <f t="shared" si="54"/>
        <v>0</v>
      </c>
      <c r="L148" s="131">
        <f t="shared" si="54"/>
        <v>0</v>
      </c>
      <c r="M148" s="131">
        <f t="shared" si="54"/>
        <v>0</v>
      </c>
      <c r="N148" s="131">
        <f t="shared" si="54"/>
        <v>29.99999999999998</v>
      </c>
      <c r="O148" s="131">
        <f t="shared" si="54"/>
        <v>0</v>
      </c>
      <c r="P148" s="131">
        <f t="shared" si="54"/>
        <v>0</v>
      </c>
      <c r="Q148" s="131">
        <f t="shared" si="54"/>
        <v>0</v>
      </c>
      <c r="R148" s="131">
        <f t="shared" si="54"/>
        <v>0</v>
      </c>
      <c r="S148" s="131">
        <f t="shared" si="54"/>
        <v>0</v>
      </c>
      <c r="T148" s="131">
        <f t="shared" si="54"/>
        <v>0</v>
      </c>
      <c r="U148" s="131">
        <f t="shared" si="54"/>
        <v>0</v>
      </c>
      <c r="V148" s="131">
        <f t="shared" si="54"/>
        <v>4.999999999999979</v>
      </c>
      <c r="W148" s="131">
        <f t="shared" si="54"/>
        <v>4.999999999999986</v>
      </c>
      <c r="X148" s="131">
        <f t="shared" si="54"/>
        <v>9.999999999999957</v>
      </c>
      <c r="Y148" s="131">
        <f t="shared" si="54"/>
        <v>9.999999999999957</v>
      </c>
      <c r="Z148" s="131">
        <f t="shared" si="54"/>
        <v>9.999999999999957</v>
      </c>
      <c r="AA148" s="131">
        <f t="shared" si="54"/>
        <v>9.999999999999972</v>
      </c>
      <c r="AB148" s="131">
        <f t="shared" si="54"/>
        <v>14.999999999999943</v>
      </c>
      <c r="AC148" s="131">
        <f t="shared" si="54"/>
        <v>14.999999999999943</v>
      </c>
      <c r="AD148" s="131">
        <f t="shared" si="54"/>
        <v>14.999999999999943</v>
      </c>
      <c r="AE148" s="131">
        <f t="shared" si="54"/>
        <v>14.999999999999943</v>
      </c>
      <c r="AF148" s="131">
        <f t="shared" si="54"/>
        <v>24.999999999999986</v>
      </c>
      <c r="AG148" s="131">
        <f t="shared" si="54"/>
        <v>25</v>
      </c>
      <c r="AH148" s="131">
        <f t="shared" si="54"/>
        <v>34.99999999999997</v>
      </c>
      <c r="AI148" s="131">
        <f t="shared" si="54"/>
        <v>24.999999999999886</v>
      </c>
      <c r="AJ148" s="131">
        <f t="shared" si="54"/>
        <v>24.999999999999915</v>
      </c>
      <c r="AK148" s="131">
        <f t="shared" si="54"/>
        <v>24.999999999999915</v>
      </c>
      <c r="AL148" s="131">
        <f t="shared" si="54"/>
        <v>24.999999999999915</v>
      </c>
      <c r="AM148" s="131">
        <f t="shared" si="54"/>
        <v>24.999999999999915</v>
      </c>
      <c r="AN148" s="131">
        <f t="shared" si="54"/>
        <v>24.999999999999915</v>
      </c>
      <c r="AO148" s="131">
        <f t="shared" si="54"/>
        <v>24.999999999999915</v>
      </c>
      <c r="AP148" s="131">
        <f t="shared" si="54"/>
        <v>24.999999999999915</v>
      </c>
      <c r="AQ148" s="131">
        <f t="shared" si="54"/>
        <v>24.999999999999915</v>
      </c>
      <c r="AR148" s="131">
        <f t="shared" si="54"/>
        <v>24.999999999999915</v>
      </c>
      <c r="AS148" s="131">
        <f t="shared" si="54"/>
        <v>24.999999999999915</v>
      </c>
      <c r="AT148" s="131">
        <f t="shared" si="54"/>
        <v>-20.000000000000085</v>
      </c>
      <c r="AU148" s="131">
        <f t="shared" si="54"/>
        <v>-20.000000000000085</v>
      </c>
      <c r="AV148" s="131">
        <f t="shared" si="54"/>
        <v>-20.000000000000085</v>
      </c>
      <c r="AW148" s="131">
        <f t="shared" si="54"/>
        <v>-4.999999999999972</v>
      </c>
      <c r="AX148" s="131">
        <f t="shared" si="54"/>
        <v>-19.999999999999915</v>
      </c>
      <c r="AY148" s="131">
        <f t="shared" si="54"/>
        <v>-14.999999999999972</v>
      </c>
      <c r="AZ148" s="131">
        <f t="shared" si="54"/>
        <v>-19.999999999999943</v>
      </c>
      <c r="BA148" s="131">
        <f t="shared" si="54"/>
        <v>5.000000000000114</v>
      </c>
      <c r="BB148" s="131">
        <f t="shared" si="54"/>
        <v>5.000000000000114</v>
      </c>
      <c r="BC148" s="131">
        <f t="shared" si="54"/>
        <v>5.000000000000114</v>
      </c>
      <c r="BD148" s="131">
        <f t="shared" si="54"/>
        <v>5.000000000000114</v>
      </c>
      <c r="BE148" s="131">
        <f t="shared" si="54"/>
        <v>5.000000000000114</v>
      </c>
      <c r="BF148" s="131">
        <f t="shared" si="54"/>
        <v>25.000000000000057</v>
      </c>
      <c r="BG148" s="131">
        <f t="shared" si="54"/>
        <v>25.000000000000057</v>
      </c>
      <c r="BH148" s="131">
        <f t="shared" si="54"/>
        <v>25.000000000000057</v>
      </c>
      <c r="BI148" s="131">
        <f t="shared" si="54"/>
        <v>25.000000000000057</v>
      </c>
      <c r="BJ148" s="131">
        <f t="shared" si="54"/>
        <v>25.000000000000057</v>
      </c>
      <c r="BK148" s="131">
        <f t="shared" si="54"/>
        <v>25.000000000000057</v>
      </c>
      <c r="BL148" s="131">
        <f t="shared" si="54"/>
        <v>25.000000000000114</v>
      </c>
      <c r="BM148" s="131">
        <f t="shared" si="54"/>
        <v>25.000000000000114</v>
      </c>
    </row>
    <row r="149" spans="1:65" ht="12.75">
      <c r="A149">
        <v>17</v>
      </c>
      <c r="C149" s="131">
        <f aca="true" t="shared" si="55" ref="C149:BM149">C19-C84</f>
        <v>0</v>
      </c>
      <c r="D149" s="131">
        <f t="shared" si="55"/>
        <v>0</v>
      </c>
      <c r="E149" s="131">
        <f t="shared" si="55"/>
        <v>0</v>
      </c>
      <c r="F149" s="131">
        <f t="shared" si="55"/>
        <v>0</v>
      </c>
      <c r="G149" s="131">
        <f t="shared" si="55"/>
        <v>0</v>
      </c>
      <c r="H149" s="131">
        <f t="shared" si="55"/>
        <v>0</v>
      </c>
      <c r="I149" s="131">
        <f t="shared" si="55"/>
        <v>0</v>
      </c>
      <c r="J149" s="131">
        <f t="shared" si="55"/>
        <v>0</v>
      </c>
      <c r="K149" s="131">
        <f t="shared" si="55"/>
        <v>0</v>
      </c>
      <c r="L149" s="131">
        <f t="shared" si="55"/>
        <v>0</v>
      </c>
      <c r="M149" s="131">
        <f t="shared" si="55"/>
        <v>0</v>
      </c>
      <c r="N149" s="131">
        <f t="shared" si="55"/>
        <v>29.99999999999998</v>
      </c>
      <c r="O149" s="131">
        <f t="shared" si="55"/>
        <v>0</v>
      </c>
      <c r="P149" s="131">
        <f t="shared" si="55"/>
        <v>0</v>
      </c>
      <c r="Q149" s="131">
        <f t="shared" si="55"/>
        <v>0</v>
      </c>
      <c r="R149" s="131">
        <f t="shared" si="55"/>
        <v>0</v>
      </c>
      <c r="S149" s="131">
        <f t="shared" si="55"/>
        <v>0</v>
      </c>
      <c r="T149" s="131">
        <f t="shared" si="55"/>
        <v>0</v>
      </c>
      <c r="U149" s="131">
        <f t="shared" si="55"/>
        <v>0</v>
      </c>
      <c r="V149" s="131">
        <f t="shared" si="55"/>
        <v>4.999999999999979</v>
      </c>
      <c r="W149" s="131">
        <f t="shared" si="55"/>
        <v>4.999999999999986</v>
      </c>
      <c r="X149" s="131">
        <f t="shared" si="55"/>
        <v>9.999999999999957</v>
      </c>
      <c r="Y149" s="131">
        <f t="shared" si="55"/>
        <v>9.999999999999957</v>
      </c>
      <c r="Z149" s="131">
        <f t="shared" si="55"/>
        <v>9.999999999999957</v>
      </c>
      <c r="AA149" s="131">
        <f t="shared" si="55"/>
        <v>9.999999999999972</v>
      </c>
      <c r="AB149" s="131">
        <f t="shared" si="55"/>
        <v>14.999999999999943</v>
      </c>
      <c r="AC149" s="131">
        <f t="shared" si="55"/>
        <v>14.999999999999943</v>
      </c>
      <c r="AD149" s="131">
        <f t="shared" si="55"/>
        <v>14.999999999999943</v>
      </c>
      <c r="AE149" s="131">
        <f t="shared" si="55"/>
        <v>14.999999999999943</v>
      </c>
      <c r="AF149" s="131">
        <f t="shared" si="55"/>
        <v>24.999999999999986</v>
      </c>
      <c r="AG149" s="131">
        <f t="shared" si="55"/>
        <v>25</v>
      </c>
      <c r="AH149" s="131">
        <f t="shared" si="55"/>
        <v>34.99999999999997</v>
      </c>
      <c r="AI149" s="131">
        <f t="shared" si="55"/>
        <v>24.999999999999886</v>
      </c>
      <c r="AJ149" s="131">
        <f t="shared" si="55"/>
        <v>24.999999999999915</v>
      </c>
      <c r="AK149" s="131">
        <f t="shared" si="55"/>
        <v>24.999999999999915</v>
      </c>
      <c r="AL149" s="131">
        <f t="shared" si="55"/>
        <v>24.999999999999915</v>
      </c>
      <c r="AM149" s="131">
        <f t="shared" si="55"/>
        <v>24.999999999999915</v>
      </c>
      <c r="AN149" s="131">
        <f t="shared" si="55"/>
        <v>24.999999999999915</v>
      </c>
      <c r="AO149" s="131">
        <f t="shared" si="55"/>
        <v>24.999999999999915</v>
      </c>
      <c r="AP149" s="131">
        <f t="shared" si="55"/>
        <v>24.999999999999915</v>
      </c>
      <c r="AQ149" s="131">
        <f t="shared" si="55"/>
        <v>24.999999999999915</v>
      </c>
      <c r="AR149" s="131">
        <f t="shared" si="55"/>
        <v>24.999999999999915</v>
      </c>
      <c r="AS149" s="131">
        <f t="shared" si="55"/>
        <v>24.999999999999915</v>
      </c>
      <c r="AT149" s="131">
        <f t="shared" si="55"/>
        <v>-20.000000000000085</v>
      </c>
      <c r="AU149" s="131">
        <f t="shared" si="55"/>
        <v>-20.000000000000085</v>
      </c>
      <c r="AV149" s="131">
        <f t="shared" si="55"/>
        <v>-20.000000000000085</v>
      </c>
      <c r="AW149" s="131">
        <f t="shared" si="55"/>
        <v>-4.999999999999972</v>
      </c>
      <c r="AX149" s="131">
        <f t="shared" si="55"/>
        <v>-19.999999999999915</v>
      </c>
      <c r="AY149" s="131">
        <f t="shared" si="55"/>
        <v>-14.999999999999972</v>
      </c>
      <c r="AZ149" s="131">
        <f t="shared" si="55"/>
        <v>-19.999999999999943</v>
      </c>
      <c r="BA149" s="131">
        <f t="shared" si="55"/>
        <v>5.000000000000114</v>
      </c>
      <c r="BB149" s="131">
        <f t="shared" si="55"/>
        <v>5.000000000000114</v>
      </c>
      <c r="BC149" s="131">
        <f t="shared" si="55"/>
        <v>5.000000000000114</v>
      </c>
      <c r="BD149" s="131">
        <f t="shared" si="55"/>
        <v>5.000000000000114</v>
      </c>
      <c r="BE149" s="131">
        <f t="shared" si="55"/>
        <v>5.000000000000114</v>
      </c>
      <c r="BF149" s="131">
        <f t="shared" si="55"/>
        <v>25.000000000000057</v>
      </c>
      <c r="BG149" s="131">
        <f t="shared" si="55"/>
        <v>25.000000000000057</v>
      </c>
      <c r="BH149" s="131">
        <f t="shared" si="55"/>
        <v>25.000000000000057</v>
      </c>
      <c r="BI149" s="131">
        <f t="shared" si="55"/>
        <v>25.000000000000057</v>
      </c>
      <c r="BJ149" s="131">
        <f t="shared" si="55"/>
        <v>25.000000000000057</v>
      </c>
      <c r="BK149" s="131">
        <f t="shared" si="55"/>
        <v>25.000000000000057</v>
      </c>
      <c r="BL149" s="131">
        <f t="shared" si="55"/>
        <v>25.000000000000114</v>
      </c>
      <c r="BM149" s="131">
        <f t="shared" si="55"/>
        <v>25.000000000000114</v>
      </c>
    </row>
    <row r="150" spans="1:65" ht="12.75">
      <c r="A150">
        <v>18</v>
      </c>
      <c r="C150" s="131">
        <f aca="true" t="shared" si="56" ref="C150:BM150">C20-C85</f>
        <v>0</v>
      </c>
      <c r="D150" s="131">
        <f t="shared" si="56"/>
        <v>0</v>
      </c>
      <c r="E150" s="131">
        <f t="shared" si="56"/>
        <v>0</v>
      </c>
      <c r="F150" s="131">
        <f t="shared" si="56"/>
        <v>0</v>
      </c>
      <c r="G150" s="131">
        <f t="shared" si="56"/>
        <v>0</v>
      </c>
      <c r="H150" s="131">
        <f t="shared" si="56"/>
        <v>0</v>
      </c>
      <c r="I150" s="131">
        <f t="shared" si="56"/>
        <v>0</v>
      </c>
      <c r="J150" s="131">
        <f t="shared" si="56"/>
        <v>0</v>
      </c>
      <c r="K150" s="131">
        <f t="shared" si="56"/>
        <v>0</v>
      </c>
      <c r="L150" s="131">
        <f t="shared" si="56"/>
        <v>0</v>
      </c>
      <c r="M150" s="131">
        <f t="shared" si="56"/>
        <v>0</v>
      </c>
      <c r="N150" s="131">
        <f t="shared" si="56"/>
        <v>29.99999999999998</v>
      </c>
      <c r="O150" s="131">
        <f t="shared" si="56"/>
        <v>0</v>
      </c>
      <c r="P150" s="131">
        <f t="shared" si="56"/>
        <v>0</v>
      </c>
      <c r="Q150" s="131">
        <f t="shared" si="56"/>
        <v>0</v>
      </c>
      <c r="R150" s="131">
        <f t="shared" si="56"/>
        <v>0</v>
      </c>
      <c r="S150" s="131">
        <f t="shared" si="56"/>
        <v>0</v>
      </c>
      <c r="T150" s="131">
        <f t="shared" si="56"/>
        <v>0</v>
      </c>
      <c r="U150" s="131">
        <f t="shared" si="56"/>
        <v>0</v>
      </c>
      <c r="V150" s="131">
        <f t="shared" si="56"/>
        <v>4.999999999999979</v>
      </c>
      <c r="W150" s="131">
        <f t="shared" si="56"/>
        <v>4.999999999999986</v>
      </c>
      <c r="X150" s="131">
        <f t="shared" si="56"/>
        <v>9.999999999999957</v>
      </c>
      <c r="Y150" s="131">
        <f t="shared" si="56"/>
        <v>9.999999999999957</v>
      </c>
      <c r="Z150" s="131">
        <f t="shared" si="56"/>
        <v>9.999999999999957</v>
      </c>
      <c r="AA150" s="131">
        <f t="shared" si="56"/>
        <v>9.999999999999972</v>
      </c>
      <c r="AB150" s="131">
        <f t="shared" si="56"/>
        <v>14.999999999999943</v>
      </c>
      <c r="AC150" s="131">
        <f t="shared" si="56"/>
        <v>14.999999999999943</v>
      </c>
      <c r="AD150" s="131">
        <f t="shared" si="56"/>
        <v>14.999999999999943</v>
      </c>
      <c r="AE150" s="131">
        <f t="shared" si="56"/>
        <v>14.999999999999943</v>
      </c>
      <c r="AF150" s="131">
        <f t="shared" si="56"/>
        <v>24.999999999999986</v>
      </c>
      <c r="AG150" s="131">
        <f t="shared" si="56"/>
        <v>25</v>
      </c>
      <c r="AH150" s="131">
        <f t="shared" si="56"/>
        <v>34.99999999999997</v>
      </c>
      <c r="AI150" s="131">
        <f t="shared" si="56"/>
        <v>24.999999999999886</v>
      </c>
      <c r="AJ150" s="131">
        <f t="shared" si="56"/>
        <v>24.999999999999915</v>
      </c>
      <c r="AK150" s="131">
        <f t="shared" si="56"/>
        <v>24.999999999999915</v>
      </c>
      <c r="AL150" s="131">
        <f t="shared" si="56"/>
        <v>24.999999999999915</v>
      </c>
      <c r="AM150" s="131">
        <f t="shared" si="56"/>
        <v>24.999999999999915</v>
      </c>
      <c r="AN150" s="131">
        <f t="shared" si="56"/>
        <v>24.999999999999915</v>
      </c>
      <c r="AO150" s="131">
        <f t="shared" si="56"/>
        <v>24.999999999999915</v>
      </c>
      <c r="AP150" s="131">
        <f t="shared" si="56"/>
        <v>24.999999999999915</v>
      </c>
      <c r="AQ150" s="131">
        <f t="shared" si="56"/>
        <v>24.999999999999915</v>
      </c>
      <c r="AR150" s="131">
        <f t="shared" si="56"/>
        <v>24.999999999999915</v>
      </c>
      <c r="AS150" s="131">
        <f t="shared" si="56"/>
        <v>24.999999999999915</v>
      </c>
      <c r="AT150" s="131">
        <f t="shared" si="56"/>
        <v>-20.000000000000085</v>
      </c>
      <c r="AU150" s="131">
        <f t="shared" si="56"/>
        <v>-20.000000000000085</v>
      </c>
      <c r="AV150" s="131">
        <f t="shared" si="56"/>
        <v>-20.000000000000085</v>
      </c>
      <c r="AW150" s="131">
        <f t="shared" si="56"/>
        <v>-4.999999999999972</v>
      </c>
      <c r="AX150" s="131">
        <f t="shared" si="56"/>
        <v>-19.999999999999915</v>
      </c>
      <c r="AY150" s="131">
        <f t="shared" si="56"/>
        <v>-14.999999999999972</v>
      </c>
      <c r="AZ150" s="131">
        <f t="shared" si="56"/>
        <v>-19.999999999999943</v>
      </c>
      <c r="BA150" s="131">
        <f t="shared" si="56"/>
        <v>5.000000000000114</v>
      </c>
      <c r="BB150" s="131">
        <f t="shared" si="56"/>
        <v>5.000000000000114</v>
      </c>
      <c r="BC150" s="131">
        <f t="shared" si="56"/>
        <v>5.000000000000114</v>
      </c>
      <c r="BD150" s="131">
        <f t="shared" si="56"/>
        <v>5.000000000000114</v>
      </c>
      <c r="BE150" s="131">
        <f t="shared" si="56"/>
        <v>5.000000000000114</v>
      </c>
      <c r="BF150" s="131">
        <f t="shared" si="56"/>
        <v>25.000000000000057</v>
      </c>
      <c r="BG150" s="131">
        <f t="shared" si="56"/>
        <v>25.000000000000057</v>
      </c>
      <c r="BH150" s="131">
        <f t="shared" si="56"/>
        <v>25.000000000000057</v>
      </c>
      <c r="BI150" s="131">
        <f t="shared" si="56"/>
        <v>25.000000000000057</v>
      </c>
      <c r="BJ150" s="131">
        <f t="shared" si="56"/>
        <v>25.000000000000057</v>
      </c>
      <c r="BK150" s="131">
        <f t="shared" si="56"/>
        <v>25.000000000000057</v>
      </c>
      <c r="BL150" s="131">
        <f t="shared" si="56"/>
        <v>25.000000000000114</v>
      </c>
      <c r="BM150" s="131">
        <f t="shared" si="56"/>
        <v>25.000000000000114</v>
      </c>
    </row>
    <row r="151" spans="1:65" ht="12.75">
      <c r="A151">
        <v>19</v>
      </c>
      <c r="C151" s="131">
        <f aca="true" t="shared" si="57" ref="C151:BM151">C21-C86</f>
        <v>0</v>
      </c>
      <c r="D151" s="131">
        <f t="shared" si="57"/>
        <v>0</v>
      </c>
      <c r="E151" s="131">
        <f t="shared" si="57"/>
        <v>0</v>
      </c>
      <c r="F151" s="131">
        <f t="shared" si="57"/>
        <v>0</v>
      </c>
      <c r="G151" s="131">
        <f t="shared" si="57"/>
        <v>0</v>
      </c>
      <c r="H151" s="131">
        <f t="shared" si="57"/>
        <v>0</v>
      </c>
      <c r="I151" s="131">
        <f t="shared" si="57"/>
        <v>0</v>
      </c>
      <c r="J151" s="131">
        <f t="shared" si="57"/>
        <v>0</v>
      </c>
      <c r="K151" s="131">
        <f t="shared" si="57"/>
        <v>0</v>
      </c>
      <c r="L151" s="131">
        <f t="shared" si="57"/>
        <v>0</v>
      </c>
      <c r="M151" s="131">
        <f t="shared" si="57"/>
        <v>0</v>
      </c>
      <c r="N151" s="131">
        <f t="shared" si="57"/>
        <v>29.99999999999997</v>
      </c>
      <c r="O151" s="131">
        <f t="shared" si="57"/>
        <v>0</v>
      </c>
      <c r="P151" s="131">
        <f t="shared" si="57"/>
        <v>0</v>
      </c>
      <c r="Q151" s="131">
        <f t="shared" si="57"/>
        <v>0</v>
      </c>
      <c r="R151" s="131">
        <f t="shared" si="57"/>
        <v>0</v>
      </c>
      <c r="S151" s="131">
        <f t="shared" si="57"/>
        <v>0</v>
      </c>
      <c r="T151" s="131">
        <f t="shared" si="57"/>
        <v>0</v>
      </c>
      <c r="U151" s="131">
        <f t="shared" si="57"/>
        <v>0</v>
      </c>
      <c r="V151" s="131">
        <f t="shared" si="57"/>
        <v>4.999999999999982</v>
      </c>
      <c r="W151" s="131">
        <f t="shared" si="57"/>
        <v>4.999999999999979</v>
      </c>
      <c r="X151" s="131">
        <f t="shared" si="57"/>
        <v>9.999999999999972</v>
      </c>
      <c r="Y151" s="131">
        <f t="shared" si="57"/>
        <v>9.999999999999972</v>
      </c>
      <c r="Z151" s="131">
        <f t="shared" si="57"/>
        <v>9.999999999999972</v>
      </c>
      <c r="AA151" s="131">
        <f t="shared" si="57"/>
        <v>9.999999999999957</v>
      </c>
      <c r="AB151" s="131">
        <f t="shared" si="57"/>
        <v>14.999999999999957</v>
      </c>
      <c r="AC151" s="131">
        <f t="shared" si="57"/>
        <v>14.999999999999957</v>
      </c>
      <c r="AD151" s="131">
        <f t="shared" si="57"/>
        <v>14.999999999999957</v>
      </c>
      <c r="AE151" s="131">
        <f t="shared" si="57"/>
        <v>14.999999999999957</v>
      </c>
      <c r="AF151" s="131">
        <f t="shared" si="57"/>
        <v>24.999999999999986</v>
      </c>
      <c r="AG151" s="131">
        <f t="shared" si="57"/>
        <v>25</v>
      </c>
      <c r="AH151" s="131">
        <f t="shared" si="57"/>
        <v>34.99999999999994</v>
      </c>
      <c r="AI151" s="131">
        <f t="shared" si="57"/>
        <v>24.999999999999915</v>
      </c>
      <c r="AJ151" s="131">
        <f t="shared" si="57"/>
        <v>24.999999999999915</v>
      </c>
      <c r="AK151" s="131">
        <f t="shared" si="57"/>
        <v>24.999999999999915</v>
      </c>
      <c r="AL151" s="131">
        <f t="shared" si="57"/>
        <v>24.999999999999915</v>
      </c>
      <c r="AM151" s="131">
        <f t="shared" si="57"/>
        <v>24.999999999999915</v>
      </c>
      <c r="AN151" s="131">
        <f t="shared" si="57"/>
        <v>24.999999999999915</v>
      </c>
      <c r="AO151" s="131">
        <f t="shared" si="57"/>
        <v>24.999999999999915</v>
      </c>
      <c r="AP151" s="131">
        <f t="shared" si="57"/>
        <v>24.999999999999915</v>
      </c>
      <c r="AQ151" s="131">
        <f t="shared" si="57"/>
        <v>24.999999999999915</v>
      </c>
      <c r="AR151" s="131">
        <f t="shared" si="57"/>
        <v>24.999999999999915</v>
      </c>
      <c r="AS151" s="131">
        <f t="shared" si="57"/>
        <v>24.999999999999915</v>
      </c>
      <c r="AT151" s="131">
        <f t="shared" si="57"/>
        <v>-20.000000000000085</v>
      </c>
      <c r="AU151" s="131">
        <f t="shared" si="57"/>
        <v>-20.000000000000085</v>
      </c>
      <c r="AV151" s="131">
        <f t="shared" si="57"/>
        <v>-20.000000000000085</v>
      </c>
      <c r="AW151" s="131">
        <f t="shared" si="57"/>
        <v>-4.999999999999972</v>
      </c>
      <c r="AX151" s="131">
        <f t="shared" si="57"/>
        <v>-19.999999999999915</v>
      </c>
      <c r="AY151" s="131">
        <f t="shared" si="57"/>
        <v>-14.999999999999943</v>
      </c>
      <c r="AZ151" s="131">
        <f t="shared" si="57"/>
        <v>-19.999999999999943</v>
      </c>
      <c r="BA151" s="131">
        <f t="shared" si="57"/>
        <v>5.000000000000114</v>
      </c>
      <c r="BB151" s="131">
        <f t="shared" si="57"/>
        <v>5.0000000000001705</v>
      </c>
      <c r="BC151" s="131">
        <f t="shared" si="57"/>
        <v>5.0000000000001705</v>
      </c>
      <c r="BD151" s="131">
        <f t="shared" si="57"/>
        <v>5.0000000000001705</v>
      </c>
      <c r="BE151" s="131">
        <f t="shared" si="57"/>
        <v>5.0000000000001705</v>
      </c>
      <c r="BF151" s="131">
        <f t="shared" si="57"/>
        <v>25.000000000000114</v>
      </c>
      <c r="BG151" s="131">
        <f t="shared" si="57"/>
        <v>25.000000000000114</v>
      </c>
      <c r="BH151" s="131">
        <f t="shared" si="57"/>
        <v>25.000000000000114</v>
      </c>
      <c r="BI151" s="131">
        <f t="shared" si="57"/>
        <v>25.000000000000114</v>
      </c>
      <c r="BJ151" s="131">
        <f t="shared" si="57"/>
        <v>25.000000000000114</v>
      </c>
      <c r="BK151" s="131">
        <f t="shared" si="57"/>
        <v>25.000000000000114</v>
      </c>
      <c r="BL151" s="131">
        <f t="shared" si="57"/>
        <v>25.000000000000057</v>
      </c>
      <c r="BM151" s="131">
        <f t="shared" si="57"/>
        <v>25.000000000000057</v>
      </c>
    </row>
    <row r="152" spans="1:65" ht="12.75">
      <c r="A152">
        <v>20</v>
      </c>
      <c r="C152" s="131">
        <f aca="true" t="shared" si="58" ref="C152:BM152">C22-C87</f>
        <v>-4.999999999999986</v>
      </c>
      <c r="D152" s="131">
        <f t="shared" si="58"/>
        <v>-4.999999999999986</v>
      </c>
      <c r="E152" s="131">
        <f t="shared" si="58"/>
        <v>-4.999999999999986</v>
      </c>
      <c r="F152" s="131">
        <f t="shared" si="58"/>
        <v>-4.999999999999986</v>
      </c>
      <c r="G152" s="131">
        <f t="shared" si="58"/>
        <v>-4.999999999999986</v>
      </c>
      <c r="H152" s="131">
        <f t="shared" si="58"/>
        <v>-4.999999999999986</v>
      </c>
      <c r="I152" s="131">
        <f t="shared" si="58"/>
        <v>-4.999999999999986</v>
      </c>
      <c r="J152" s="131">
        <f t="shared" si="58"/>
        <v>-4.999999999999986</v>
      </c>
      <c r="K152" s="131">
        <f t="shared" si="58"/>
        <v>-4.999999999999986</v>
      </c>
      <c r="L152" s="131">
        <f t="shared" si="58"/>
        <v>-4.999999999999986</v>
      </c>
      <c r="M152" s="131">
        <f t="shared" si="58"/>
        <v>-4.999999999999986</v>
      </c>
      <c r="N152" s="131">
        <f t="shared" si="58"/>
        <v>24.999999999999986</v>
      </c>
      <c r="O152" s="131">
        <f t="shared" si="58"/>
        <v>-4.999999999999986</v>
      </c>
      <c r="P152" s="131">
        <f t="shared" si="58"/>
        <v>-4.999999999999986</v>
      </c>
      <c r="Q152" s="131">
        <f t="shared" si="58"/>
        <v>-4.999999999999979</v>
      </c>
      <c r="R152" s="131">
        <f t="shared" si="58"/>
        <v>-4.999999999999979</v>
      </c>
      <c r="S152" s="131">
        <f t="shared" si="58"/>
        <v>-4.999999999999979</v>
      </c>
      <c r="T152" s="131">
        <f t="shared" si="58"/>
        <v>-4.999999999999979</v>
      </c>
      <c r="U152" s="131">
        <f t="shared" si="58"/>
        <v>-4.999999999999982</v>
      </c>
      <c r="V152" s="131">
        <f t="shared" si="58"/>
        <v>0</v>
      </c>
      <c r="W152" s="131">
        <f t="shared" si="58"/>
        <v>0</v>
      </c>
      <c r="X152" s="131">
        <f t="shared" si="58"/>
        <v>4.999999999999982</v>
      </c>
      <c r="Y152" s="131">
        <f t="shared" si="58"/>
        <v>4.999999999999982</v>
      </c>
      <c r="Z152" s="131">
        <f t="shared" si="58"/>
        <v>4.999999999999982</v>
      </c>
      <c r="AA152" s="131">
        <f t="shared" si="58"/>
        <v>4.999999999999986</v>
      </c>
      <c r="AB152" s="131">
        <f t="shared" si="58"/>
        <v>9.999999999999957</v>
      </c>
      <c r="AC152" s="131">
        <f t="shared" si="58"/>
        <v>9.999999999999957</v>
      </c>
      <c r="AD152" s="131">
        <f t="shared" si="58"/>
        <v>9.999999999999957</v>
      </c>
      <c r="AE152" s="131">
        <f t="shared" si="58"/>
        <v>9.999999999999957</v>
      </c>
      <c r="AF152" s="131">
        <f t="shared" si="58"/>
        <v>20.000000000000014</v>
      </c>
      <c r="AG152" s="131">
        <f t="shared" si="58"/>
        <v>20.000000000000014</v>
      </c>
      <c r="AH152" s="131">
        <f t="shared" si="58"/>
        <v>29.99999999999997</v>
      </c>
      <c r="AI152" s="131">
        <f t="shared" si="58"/>
        <v>19.99999999999993</v>
      </c>
      <c r="AJ152" s="131">
        <f t="shared" si="58"/>
        <v>19.99999999999993</v>
      </c>
      <c r="AK152" s="131">
        <f t="shared" si="58"/>
        <v>19.99999999999993</v>
      </c>
      <c r="AL152" s="131">
        <f t="shared" si="58"/>
        <v>19.99999999999993</v>
      </c>
      <c r="AM152" s="131">
        <f t="shared" si="58"/>
        <v>19.999999999999915</v>
      </c>
      <c r="AN152" s="131">
        <f t="shared" si="58"/>
        <v>19.999999999999915</v>
      </c>
      <c r="AO152" s="131">
        <f t="shared" si="58"/>
        <v>19.999999999999915</v>
      </c>
      <c r="AP152" s="131">
        <f t="shared" si="58"/>
        <v>19.999999999999915</v>
      </c>
      <c r="AQ152" s="131">
        <f t="shared" si="58"/>
        <v>19.999999999999915</v>
      </c>
      <c r="AR152" s="131">
        <f t="shared" si="58"/>
        <v>19.999999999999915</v>
      </c>
      <c r="AS152" s="131">
        <f t="shared" si="58"/>
        <v>19.999999999999915</v>
      </c>
      <c r="AT152" s="131">
        <f t="shared" si="58"/>
        <v>-25.000000000000085</v>
      </c>
      <c r="AU152" s="131">
        <f t="shared" si="58"/>
        <v>-25.000000000000085</v>
      </c>
      <c r="AV152" s="131">
        <f t="shared" si="58"/>
        <v>-25.000000000000085</v>
      </c>
      <c r="AW152" s="131">
        <f t="shared" si="58"/>
        <v>-9.999999999999972</v>
      </c>
      <c r="AX152" s="131">
        <f t="shared" si="58"/>
        <v>-24.999999999999915</v>
      </c>
      <c r="AY152" s="131">
        <f t="shared" si="58"/>
        <v>-19.999999999999915</v>
      </c>
      <c r="AZ152" s="131">
        <f t="shared" si="58"/>
        <v>-24.999999999999915</v>
      </c>
      <c r="BA152" s="131">
        <f t="shared" si="58"/>
        <v>0</v>
      </c>
      <c r="BB152" s="131">
        <f t="shared" si="58"/>
        <v>0</v>
      </c>
      <c r="BC152" s="131">
        <f t="shared" si="58"/>
        <v>0</v>
      </c>
      <c r="BD152" s="131">
        <f t="shared" si="58"/>
        <v>0</v>
      </c>
      <c r="BE152" s="131">
        <f t="shared" si="58"/>
        <v>0</v>
      </c>
      <c r="BF152" s="131">
        <f t="shared" si="58"/>
        <v>20.000000000000057</v>
      </c>
      <c r="BG152" s="131">
        <f t="shared" si="58"/>
        <v>20.000000000000057</v>
      </c>
      <c r="BH152" s="131">
        <f t="shared" si="58"/>
        <v>20.000000000000057</v>
      </c>
      <c r="BI152" s="131">
        <f t="shared" si="58"/>
        <v>20.000000000000057</v>
      </c>
      <c r="BJ152" s="131">
        <f t="shared" si="58"/>
        <v>20.000000000000057</v>
      </c>
      <c r="BK152" s="131">
        <f t="shared" si="58"/>
        <v>20.000000000000057</v>
      </c>
      <c r="BL152" s="131">
        <f t="shared" si="58"/>
        <v>20.000000000000114</v>
      </c>
      <c r="BM152" s="131">
        <f t="shared" si="58"/>
        <v>20.000000000000114</v>
      </c>
    </row>
    <row r="153" spans="1:65" ht="12.75">
      <c r="A153">
        <v>21</v>
      </c>
      <c r="C153" s="131">
        <f aca="true" t="shared" si="59" ref="C153:BM153">C23-C88</f>
        <v>-4.999999999999986</v>
      </c>
      <c r="D153" s="131">
        <f t="shared" si="59"/>
        <v>-4.999999999999986</v>
      </c>
      <c r="E153" s="131">
        <f t="shared" si="59"/>
        <v>-4.999999999999986</v>
      </c>
      <c r="F153" s="131">
        <f t="shared" si="59"/>
        <v>-4.999999999999986</v>
      </c>
      <c r="G153" s="131">
        <f t="shared" si="59"/>
        <v>-4.999999999999986</v>
      </c>
      <c r="H153" s="131">
        <f t="shared" si="59"/>
        <v>-4.999999999999986</v>
      </c>
      <c r="I153" s="131">
        <f t="shared" si="59"/>
        <v>-4.999999999999986</v>
      </c>
      <c r="J153" s="131">
        <f t="shared" si="59"/>
        <v>-4.999999999999986</v>
      </c>
      <c r="K153" s="131">
        <f t="shared" si="59"/>
        <v>-4.999999999999986</v>
      </c>
      <c r="L153" s="131">
        <f t="shared" si="59"/>
        <v>-4.999999999999986</v>
      </c>
      <c r="M153" s="131">
        <f t="shared" si="59"/>
        <v>-4.999999999999972</v>
      </c>
      <c r="N153" s="131">
        <f t="shared" si="59"/>
        <v>25</v>
      </c>
      <c r="O153" s="131">
        <f t="shared" si="59"/>
        <v>-4.999999999999972</v>
      </c>
      <c r="P153" s="131">
        <f t="shared" si="59"/>
        <v>-4.999999999999972</v>
      </c>
      <c r="Q153" s="131">
        <f t="shared" si="59"/>
        <v>-4.999999999999986</v>
      </c>
      <c r="R153" s="131">
        <f t="shared" si="59"/>
        <v>-4.999999999999986</v>
      </c>
      <c r="S153" s="131">
        <f t="shared" si="59"/>
        <v>-4.999999999999986</v>
      </c>
      <c r="T153" s="131">
        <f t="shared" si="59"/>
        <v>-4.999999999999986</v>
      </c>
      <c r="U153" s="131">
        <f t="shared" si="59"/>
        <v>-4.999999999999979</v>
      </c>
      <c r="V153" s="131">
        <f t="shared" si="59"/>
        <v>0</v>
      </c>
      <c r="W153" s="131">
        <f t="shared" si="59"/>
        <v>0</v>
      </c>
      <c r="X153" s="131">
        <f t="shared" si="59"/>
        <v>4.999999999999982</v>
      </c>
      <c r="Y153" s="131">
        <f t="shared" si="59"/>
        <v>4.999999999999982</v>
      </c>
      <c r="Z153" s="131">
        <f t="shared" si="59"/>
        <v>4.999999999999982</v>
      </c>
      <c r="AA153" s="131">
        <f t="shared" si="59"/>
        <v>4.999999999999979</v>
      </c>
      <c r="AB153" s="131">
        <f t="shared" si="59"/>
        <v>9.999999999999964</v>
      </c>
      <c r="AC153" s="131">
        <f t="shared" si="59"/>
        <v>9.999999999999964</v>
      </c>
      <c r="AD153" s="131">
        <f t="shared" si="59"/>
        <v>9.999999999999964</v>
      </c>
      <c r="AE153" s="131">
        <f t="shared" si="59"/>
        <v>9.999999999999964</v>
      </c>
      <c r="AF153" s="131">
        <f t="shared" si="59"/>
        <v>20.000000000000007</v>
      </c>
      <c r="AG153" s="131">
        <f t="shared" si="59"/>
        <v>20.000000000000014</v>
      </c>
      <c r="AH153" s="131">
        <f t="shared" si="59"/>
        <v>29.999999999999986</v>
      </c>
      <c r="AI153" s="131">
        <f t="shared" si="59"/>
        <v>19.99999999999993</v>
      </c>
      <c r="AJ153" s="131">
        <f t="shared" si="59"/>
        <v>19.999999999999915</v>
      </c>
      <c r="AK153" s="131">
        <f t="shared" si="59"/>
        <v>19.999999999999915</v>
      </c>
      <c r="AL153" s="131">
        <f t="shared" si="59"/>
        <v>19.999999999999915</v>
      </c>
      <c r="AM153" s="131">
        <f t="shared" si="59"/>
        <v>19.99999999999993</v>
      </c>
      <c r="AN153" s="131">
        <f t="shared" si="59"/>
        <v>19.99999999999993</v>
      </c>
      <c r="AO153" s="131">
        <f t="shared" si="59"/>
        <v>19.99999999999993</v>
      </c>
      <c r="AP153" s="131">
        <f t="shared" si="59"/>
        <v>19.99999999999993</v>
      </c>
      <c r="AQ153" s="131">
        <f t="shared" si="59"/>
        <v>19.99999999999993</v>
      </c>
      <c r="AR153" s="131">
        <f t="shared" si="59"/>
        <v>19.99999999999993</v>
      </c>
      <c r="AS153" s="131">
        <f t="shared" si="59"/>
        <v>19.99999999999993</v>
      </c>
      <c r="AT153" s="131">
        <f t="shared" si="59"/>
        <v>-25.000000000000085</v>
      </c>
      <c r="AU153" s="131">
        <f t="shared" si="59"/>
        <v>-25.000000000000085</v>
      </c>
      <c r="AV153" s="131">
        <f t="shared" si="59"/>
        <v>-25.000000000000085</v>
      </c>
      <c r="AW153" s="131">
        <f t="shared" si="59"/>
        <v>-9.999999999999972</v>
      </c>
      <c r="AX153" s="131">
        <f t="shared" si="59"/>
        <v>-24.999999999999915</v>
      </c>
      <c r="AY153" s="131">
        <f t="shared" si="59"/>
        <v>-19.999999999999943</v>
      </c>
      <c r="AZ153" s="131">
        <f t="shared" si="59"/>
        <v>-24.999999999999915</v>
      </c>
      <c r="BA153" s="131">
        <f t="shared" si="59"/>
        <v>0</v>
      </c>
      <c r="BB153" s="131">
        <f t="shared" si="59"/>
        <v>0</v>
      </c>
      <c r="BC153" s="131">
        <f t="shared" si="59"/>
        <v>0</v>
      </c>
      <c r="BD153" s="131">
        <f t="shared" si="59"/>
        <v>0</v>
      </c>
      <c r="BE153" s="131">
        <f t="shared" si="59"/>
        <v>0</v>
      </c>
      <c r="BF153" s="131">
        <f t="shared" si="59"/>
        <v>20.000000000000057</v>
      </c>
      <c r="BG153" s="131">
        <f t="shared" si="59"/>
        <v>20.000000000000057</v>
      </c>
      <c r="BH153" s="131">
        <f t="shared" si="59"/>
        <v>20.000000000000057</v>
      </c>
      <c r="BI153" s="131">
        <f t="shared" si="59"/>
        <v>20.000000000000057</v>
      </c>
      <c r="BJ153" s="131">
        <f t="shared" si="59"/>
        <v>20.000000000000057</v>
      </c>
      <c r="BK153" s="131">
        <f t="shared" si="59"/>
        <v>20.000000000000057</v>
      </c>
      <c r="BL153" s="131">
        <f t="shared" si="59"/>
        <v>20.000000000000057</v>
      </c>
      <c r="BM153" s="131">
        <f t="shared" si="59"/>
        <v>20.000000000000057</v>
      </c>
    </row>
    <row r="154" spans="1:65" ht="12.75">
      <c r="A154">
        <v>22</v>
      </c>
      <c r="C154" s="131">
        <f aca="true" t="shared" si="60" ref="C154:BM154">C24-C89</f>
        <v>-9.999999999999957</v>
      </c>
      <c r="D154" s="131">
        <f t="shared" si="60"/>
        <v>-9.999999999999957</v>
      </c>
      <c r="E154" s="131">
        <f t="shared" si="60"/>
        <v>-9.999999999999957</v>
      </c>
      <c r="F154" s="131">
        <f t="shared" si="60"/>
        <v>-9.999999999999957</v>
      </c>
      <c r="G154" s="131">
        <f t="shared" si="60"/>
        <v>-9.999999999999957</v>
      </c>
      <c r="H154" s="131">
        <f t="shared" si="60"/>
        <v>-9.999999999999957</v>
      </c>
      <c r="I154" s="131">
        <f t="shared" si="60"/>
        <v>-9.999999999999957</v>
      </c>
      <c r="J154" s="131">
        <f t="shared" si="60"/>
        <v>-9.999999999999957</v>
      </c>
      <c r="K154" s="131">
        <f t="shared" si="60"/>
        <v>-9.999999999999957</v>
      </c>
      <c r="L154" s="131">
        <f t="shared" si="60"/>
        <v>-9.999999999999957</v>
      </c>
      <c r="M154" s="131">
        <f t="shared" si="60"/>
        <v>-9.999999999999972</v>
      </c>
      <c r="N154" s="131">
        <f t="shared" si="60"/>
        <v>20.000000000000014</v>
      </c>
      <c r="O154" s="131">
        <f t="shared" si="60"/>
        <v>-9.999999999999972</v>
      </c>
      <c r="P154" s="131">
        <f t="shared" si="60"/>
        <v>-9.999999999999972</v>
      </c>
      <c r="Q154" s="131">
        <f t="shared" si="60"/>
        <v>-9.999999999999957</v>
      </c>
      <c r="R154" s="131">
        <f t="shared" si="60"/>
        <v>-9.999999999999957</v>
      </c>
      <c r="S154" s="131">
        <f t="shared" si="60"/>
        <v>-9.999999999999957</v>
      </c>
      <c r="T154" s="131">
        <f t="shared" si="60"/>
        <v>-9.999999999999957</v>
      </c>
      <c r="U154" s="131">
        <f t="shared" si="60"/>
        <v>-9.999999999999972</v>
      </c>
      <c r="V154" s="131">
        <f t="shared" si="60"/>
        <v>-4.999999999999982</v>
      </c>
      <c r="W154" s="131">
        <f t="shared" si="60"/>
        <v>-4.999999999999982</v>
      </c>
      <c r="X154" s="131">
        <f t="shared" si="60"/>
        <v>0</v>
      </c>
      <c r="Y154" s="131">
        <f t="shared" si="60"/>
        <v>0</v>
      </c>
      <c r="Z154" s="131">
        <f t="shared" si="60"/>
        <v>0</v>
      </c>
      <c r="AA154" s="131">
        <f t="shared" si="60"/>
        <v>0</v>
      </c>
      <c r="AB154" s="131">
        <f t="shared" si="60"/>
        <v>4.999999999999986</v>
      </c>
      <c r="AC154" s="131">
        <f t="shared" si="60"/>
        <v>4.999999999999986</v>
      </c>
      <c r="AD154" s="131">
        <f t="shared" si="60"/>
        <v>4.999999999999986</v>
      </c>
      <c r="AE154" s="131">
        <f t="shared" si="60"/>
        <v>4.999999999999986</v>
      </c>
      <c r="AF154" s="131">
        <f t="shared" si="60"/>
        <v>15.000000000000028</v>
      </c>
      <c r="AG154" s="131">
        <f t="shared" si="60"/>
        <v>15.000000000000014</v>
      </c>
      <c r="AH154" s="131">
        <f t="shared" si="60"/>
        <v>24.999999999999986</v>
      </c>
      <c r="AI154" s="131">
        <f t="shared" si="60"/>
        <v>14.999999999999957</v>
      </c>
      <c r="AJ154" s="131">
        <f t="shared" si="60"/>
        <v>14.999999999999943</v>
      </c>
      <c r="AK154" s="131">
        <f t="shared" si="60"/>
        <v>14.999999999999943</v>
      </c>
      <c r="AL154" s="131">
        <f t="shared" si="60"/>
        <v>14.999999999999943</v>
      </c>
      <c r="AM154" s="131">
        <f t="shared" si="60"/>
        <v>14.999999999999943</v>
      </c>
      <c r="AN154" s="131">
        <f t="shared" si="60"/>
        <v>14.999999999999943</v>
      </c>
      <c r="AO154" s="131">
        <f t="shared" si="60"/>
        <v>14.999999999999943</v>
      </c>
      <c r="AP154" s="131">
        <f t="shared" si="60"/>
        <v>14.999999999999943</v>
      </c>
      <c r="AQ154" s="131">
        <f t="shared" si="60"/>
        <v>14.999999999999943</v>
      </c>
      <c r="AR154" s="131">
        <f t="shared" si="60"/>
        <v>14.999999999999943</v>
      </c>
      <c r="AS154" s="131">
        <f t="shared" si="60"/>
        <v>14.999999999999943</v>
      </c>
      <c r="AT154" s="131">
        <f t="shared" si="60"/>
        <v>-30.000000000000057</v>
      </c>
      <c r="AU154" s="131">
        <f t="shared" si="60"/>
        <v>-30.000000000000057</v>
      </c>
      <c r="AV154" s="131">
        <f t="shared" si="60"/>
        <v>-30.000000000000057</v>
      </c>
      <c r="AW154" s="131">
        <f t="shared" si="60"/>
        <v>-14.999999999999943</v>
      </c>
      <c r="AX154" s="131">
        <f t="shared" si="60"/>
        <v>-29.999999999999886</v>
      </c>
      <c r="AY154" s="131">
        <f t="shared" si="60"/>
        <v>-24.999999999999915</v>
      </c>
      <c r="AZ154" s="131">
        <f t="shared" si="60"/>
        <v>-29.999999999999886</v>
      </c>
      <c r="BA154" s="131">
        <f t="shared" si="60"/>
        <v>-4.9999999999998295</v>
      </c>
      <c r="BB154" s="131">
        <f t="shared" si="60"/>
        <v>-4.999999999999801</v>
      </c>
      <c r="BC154" s="131">
        <f t="shared" si="60"/>
        <v>-4.999999999999801</v>
      </c>
      <c r="BD154" s="131">
        <f t="shared" si="60"/>
        <v>-4.999999999999801</v>
      </c>
      <c r="BE154" s="131">
        <f t="shared" si="60"/>
        <v>-4.999999999999801</v>
      </c>
      <c r="BF154" s="131">
        <f t="shared" si="60"/>
        <v>15.000000000000114</v>
      </c>
      <c r="BG154" s="131">
        <f t="shared" si="60"/>
        <v>15.000000000000114</v>
      </c>
      <c r="BH154" s="131">
        <f t="shared" si="60"/>
        <v>15.000000000000114</v>
      </c>
      <c r="BI154" s="131">
        <f t="shared" si="60"/>
        <v>15.000000000000114</v>
      </c>
      <c r="BJ154" s="131">
        <f t="shared" si="60"/>
        <v>15.000000000000114</v>
      </c>
      <c r="BK154" s="131">
        <f t="shared" si="60"/>
        <v>15.000000000000114</v>
      </c>
      <c r="BL154" s="131">
        <f t="shared" si="60"/>
        <v>15.000000000000114</v>
      </c>
      <c r="BM154" s="131">
        <f t="shared" si="60"/>
        <v>15.000000000000114</v>
      </c>
    </row>
    <row r="155" spans="1:65" ht="12.75">
      <c r="A155">
        <v>23</v>
      </c>
      <c r="C155" s="131">
        <f aca="true" t="shared" si="61" ref="C155:BM155">C25-C90</f>
        <v>-9.999999999999957</v>
      </c>
      <c r="D155" s="131">
        <f t="shared" si="61"/>
        <v>-9.999999999999957</v>
      </c>
      <c r="E155" s="131">
        <f t="shared" si="61"/>
        <v>-9.999999999999957</v>
      </c>
      <c r="F155" s="131">
        <f t="shared" si="61"/>
        <v>-9.999999999999957</v>
      </c>
      <c r="G155" s="131">
        <f t="shared" si="61"/>
        <v>-9.999999999999957</v>
      </c>
      <c r="H155" s="131">
        <f t="shared" si="61"/>
        <v>-9.999999999999957</v>
      </c>
      <c r="I155" s="131">
        <f t="shared" si="61"/>
        <v>-9.999999999999957</v>
      </c>
      <c r="J155" s="131">
        <f t="shared" si="61"/>
        <v>-9.999999999999957</v>
      </c>
      <c r="K155" s="131">
        <f t="shared" si="61"/>
        <v>-9.999999999999957</v>
      </c>
      <c r="L155" s="131">
        <f t="shared" si="61"/>
        <v>-9.999999999999957</v>
      </c>
      <c r="M155" s="131">
        <f t="shared" si="61"/>
        <v>-9.999999999999972</v>
      </c>
      <c r="N155" s="131">
        <f t="shared" si="61"/>
        <v>20.000000000000014</v>
      </c>
      <c r="O155" s="131">
        <f t="shared" si="61"/>
        <v>-9.999999999999972</v>
      </c>
      <c r="P155" s="131">
        <f t="shared" si="61"/>
        <v>-9.999999999999972</v>
      </c>
      <c r="Q155" s="131">
        <f t="shared" si="61"/>
        <v>-9.999999999999957</v>
      </c>
      <c r="R155" s="131">
        <f t="shared" si="61"/>
        <v>-9.999999999999957</v>
      </c>
      <c r="S155" s="131">
        <f t="shared" si="61"/>
        <v>-9.999999999999957</v>
      </c>
      <c r="T155" s="131">
        <f t="shared" si="61"/>
        <v>-9.999999999999957</v>
      </c>
      <c r="U155" s="131">
        <f t="shared" si="61"/>
        <v>-9.999999999999972</v>
      </c>
      <c r="V155" s="131">
        <f t="shared" si="61"/>
        <v>-4.999999999999982</v>
      </c>
      <c r="W155" s="131">
        <f t="shared" si="61"/>
        <v>-4.999999999999982</v>
      </c>
      <c r="X155" s="131">
        <f t="shared" si="61"/>
        <v>0</v>
      </c>
      <c r="Y155" s="131">
        <f t="shared" si="61"/>
        <v>0</v>
      </c>
      <c r="Z155" s="131">
        <f t="shared" si="61"/>
        <v>0</v>
      </c>
      <c r="AA155" s="131">
        <f t="shared" si="61"/>
        <v>0</v>
      </c>
      <c r="AB155" s="131">
        <f t="shared" si="61"/>
        <v>4.999999999999986</v>
      </c>
      <c r="AC155" s="131">
        <f t="shared" si="61"/>
        <v>4.999999999999986</v>
      </c>
      <c r="AD155" s="131">
        <f t="shared" si="61"/>
        <v>4.999999999999986</v>
      </c>
      <c r="AE155" s="131">
        <f t="shared" si="61"/>
        <v>4.999999999999986</v>
      </c>
      <c r="AF155" s="131">
        <f t="shared" si="61"/>
        <v>15.000000000000028</v>
      </c>
      <c r="AG155" s="131">
        <f t="shared" si="61"/>
        <v>15.000000000000014</v>
      </c>
      <c r="AH155" s="131">
        <f t="shared" si="61"/>
        <v>24.999999999999986</v>
      </c>
      <c r="AI155" s="131">
        <f t="shared" si="61"/>
        <v>14.999999999999957</v>
      </c>
      <c r="AJ155" s="131">
        <f t="shared" si="61"/>
        <v>14.999999999999943</v>
      </c>
      <c r="AK155" s="131">
        <f t="shared" si="61"/>
        <v>14.999999999999943</v>
      </c>
      <c r="AL155" s="131">
        <f t="shared" si="61"/>
        <v>14.999999999999943</v>
      </c>
      <c r="AM155" s="131">
        <f t="shared" si="61"/>
        <v>14.999999999999943</v>
      </c>
      <c r="AN155" s="131">
        <f t="shared" si="61"/>
        <v>14.999999999999943</v>
      </c>
      <c r="AO155" s="131">
        <f t="shared" si="61"/>
        <v>14.999999999999943</v>
      </c>
      <c r="AP155" s="131">
        <f t="shared" si="61"/>
        <v>14.999999999999943</v>
      </c>
      <c r="AQ155" s="131">
        <f t="shared" si="61"/>
        <v>14.999999999999943</v>
      </c>
      <c r="AR155" s="131">
        <f t="shared" si="61"/>
        <v>14.999999999999943</v>
      </c>
      <c r="AS155" s="131">
        <f t="shared" si="61"/>
        <v>14.999999999999943</v>
      </c>
      <c r="AT155" s="131">
        <f t="shared" si="61"/>
        <v>-30.000000000000057</v>
      </c>
      <c r="AU155" s="131">
        <f t="shared" si="61"/>
        <v>-30.000000000000057</v>
      </c>
      <c r="AV155" s="131">
        <f t="shared" si="61"/>
        <v>-30.000000000000057</v>
      </c>
      <c r="AW155" s="131">
        <f t="shared" si="61"/>
        <v>-14.999999999999943</v>
      </c>
      <c r="AX155" s="131">
        <f t="shared" si="61"/>
        <v>-29.999999999999886</v>
      </c>
      <c r="AY155" s="131">
        <f t="shared" si="61"/>
        <v>-24.999999999999915</v>
      </c>
      <c r="AZ155" s="131">
        <f t="shared" si="61"/>
        <v>-29.999999999999886</v>
      </c>
      <c r="BA155" s="131">
        <f t="shared" si="61"/>
        <v>-4.9999999999998295</v>
      </c>
      <c r="BB155" s="131">
        <f t="shared" si="61"/>
        <v>-4.999999999999801</v>
      </c>
      <c r="BC155" s="131">
        <f t="shared" si="61"/>
        <v>-4.999999999999801</v>
      </c>
      <c r="BD155" s="131">
        <f t="shared" si="61"/>
        <v>-4.999999999999801</v>
      </c>
      <c r="BE155" s="131">
        <f t="shared" si="61"/>
        <v>-4.999999999999801</v>
      </c>
      <c r="BF155" s="131">
        <f t="shared" si="61"/>
        <v>15.000000000000114</v>
      </c>
      <c r="BG155" s="131">
        <f t="shared" si="61"/>
        <v>15.000000000000114</v>
      </c>
      <c r="BH155" s="131">
        <f t="shared" si="61"/>
        <v>15.000000000000114</v>
      </c>
      <c r="BI155" s="131">
        <f t="shared" si="61"/>
        <v>15.000000000000114</v>
      </c>
      <c r="BJ155" s="131">
        <f t="shared" si="61"/>
        <v>15.000000000000114</v>
      </c>
      <c r="BK155" s="131">
        <f t="shared" si="61"/>
        <v>15.000000000000114</v>
      </c>
      <c r="BL155" s="131">
        <f t="shared" si="61"/>
        <v>15.000000000000114</v>
      </c>
      <c r="BM155" s="131">
        <f t="shared" si="61"/>
        <v>15.000000000000114</v>
      </c>
    </row>
    <row r="156" spans="1:65" ht="12.75">
      <c r="A156">
        <v>24</v>
      </c>
      <c r="C156" s="131">
        <f aca="true" t="shared" si="62" ref="C156:BM156">C26-C91</f>
        <v>-9.999999999999957</v>
      </c>
      <c r="D156" s="131">
        <f t="shared" si="62"/>
        <v>-9.999999999999957</v>
      </c>
      <c r="E156" s="131">
        <f t="shared" si="62"/>
        <v>-9.999999999999957</v>
      </c>
      <c r="F156" s="131">
        <f t="shared" si="62"/>
        <v>-9.999999999999957</v>
      </c>
      <c r="G156" s="131">
        <f t="shared" si="62"/>
        <v>-9.999999999999957</v>
      </c>
      <c r="H156" s="131">
        <f t="shared" si="62"/>
        <v>-9.999999999999957</v>
      </c>
      <c r="I156" s="131">
        <f t="shared" si="62"/>
        <v>-9.999999999999957</v>
      </c>
      <c r="J156" s="131">
        <f t="shared" si="62"/>
        <v>-9.999999999999957</v>
      </c>
      <c r="K156" s="131">
        <f t="shared" si="62"/>
        <v>-9.999999999999957</v>
      </c>
      <c r="L156" s="131">
        <f t="shared" si="62"/>
        <v>-9.999999999999957</v>
      </c>
      <c r="M156" s="131">
        <f t="shared" si="62"/>
        <v>-9.999999999999972</v>
      </c>
      <c r="N156" s="131">
        <f t="shared" si="62"/>
        <v>20.000000000000014</v>
      </c>
      <c r="O156" s="131">
        <f t="shared" si="62"/>
        <v>-9.999999999999972</v>
      </c>
      <c r="P156" s="131">
        <f t="shared" si="62"/>
        <v>-9.999999999999972</v>
      </c>
      <c r="Q156" s="131">
        <f t="shared" si="62"/>
        <v>-9.999999999999957</v>
      </c>
      <c r="R156" s="131">
        <f t="shared" si="62"/>
        <v>-9.999999999999957</v>
      </c>
      <c r="S156" s="131">
        <f t="shared" si="62"/>
        <v>-9.999999999999957</v>
      </c>
      <c r="T156" s="131">
        <f t="shared" si="62"/>
        <v>-9.999999999999957</v>
      </c>
      <c r="U156" s="131">
        <f t="shared" si="62"/>
        <v>-9.999999999999972</v>
      </c>
      <c r="V156" s="131">
        <f t="shared" si="62"/>
        <v>-4.999999999999982</v>
      </c>
      <c r="W156" s="131">
        <f t="shared" si="62"/>
        <v>-4.999999999999982</v>
      </c>
      <c r="X156" s="131">
        <f t="shared" si="62"/>
        <v>0</v>
      </c>
      <c r="Y156" s="131">
        <f t="shared" si="62"/>
        <v>0</v>
      </c>
      <c r="Z156" s="131">
        <f t="shared" si="62"/>
        <v>0</v>
      </c>
      <c r="AA156" s="131">
        <f t="shared" si="62"/>
        <v>0</v>
      </c>
      <c r="AB156" s="131">
        <f t="shared" si="62"/>
        <v>4.999999999999986</v>
      </c>
      <c r="AC156" s="131">
        <f t="shared" si="62"/>
        <v>4.999999999999986</v>
      </c>
      <c r="AD156" s="131">
        <f t="shared" si="62"/>
        <v>4.999999999999986</v>
      </c>
      <c r="AE156" s="131">
        <f t="shared" si="62"/>
        <v>4.999999999999986</v>
      </c>
      <c r="AF156" s="131">
        <f t="shared" si="62"/>
        <v>15.000000000000028</v>
      </c>
      <c r="AG156" s="131">
        <f t="shared" si="62"/>
        <v>15.000000000000014</v>
      </c>
      <c r="AH156" s="131">
        <f t="shared" si="62"/>
        <v>24.999999999999986</v>
      </c>
      <c r="AI156" s="131">
        <f t="shared" si="62"/>
        <v>14.999999999999957</v>
      </c>
      <c r="AJ156" s="131">
        <f t="shared" si="62"/>
        <v>14.999999999999943</v>
      </c>
      <c r="AK156" s="131">
        <f t="shared" si="62"/>
        <v>14.999999999999943</v>
      </c>
      <c r="AL156" s="131">
        <f t="shared" si="62"/>
        <v>14.999999999999943</v>
      </c>
      <c r="AM156" s="131">
        <f t="shared" si="62"/>
        <v>14.999999999999943</v>
      </c>
      <c r="AN156" s="131">
        <f t="shared" si="62"/>
        <v>14.999999999999943</v>
      </c>
      <c r="AO156" s="131">
        <f t="shared" si="62"/>
        <v>14.999999999999943</v>
      </c>
      <c r="AP156" s="131">
        <f t="shared" si="62"/>
        <v>14.999999999999943</v>
      </c>
      <c r="AQ156" s="131">
        <f t="shared" si="62"/>
        <v>14.999999999999943</v>
      </c>
      <c r="AR156" s="131">
        <f t="shared" si="62"/>
        <v>14.999999999999943</v>
      </c>
      <c r="AS156" s="131">
        <f t="shared" si="62"/>
        <v>14.999999999999943</v>
      </c>
      <c r="AT156" s="131">
        <f t="shared" si="62"/>
        <v>-30.000000000000057</v>
      </c>
      <c r="AU156" s="131">
        <f t="shared" si="62"/>
        <v>-30.000000000000057</v>
      </c>
      <c r="AV156" s="131">
        <f t="shared" si="62"/>
        <v>-30.000000000000057</v>
      </c>
      <c r="AW156" s="131">
        <f t="shared" si="62"/>
        <v>-14.999999999999943</v>
      </c>
      <c r="AX156" s="131">
        <f t="shared" si="62"/>
        <v>-29.999999999999886</v>
      </c>
      <c r="AY156" s="131">
        <f t="shared" si="62"/>
        <v>-24.999999999999915</v>
      </c>
      <c r="AZ156" s="131">
        <f t="shared" si="62"/>
        <v>-29.999999999999886</v>
      </c>
      <c r="BA156" s="131">
        <f t="shared" si="62"/>
        <v>-4.9999999999998295</v>
      </c>
      <c r="BB156" s="131">
        <f t="shared" si="62"/>
        <v>-4.999999999999801</v>
      </c>
      <c r="BC156" s="131">
        <f t="shared" si="62"/>
        <v>-4.999999999999801</v>
      </c>
      <c r="BD156" s="131">
        <f t="shared" si="62"/>
        <v>-4.999999999999801</v>
      </c>
      <c r="BE156" s="131">
        <f t="shared" si="62"/>
        <v>-4.999999999999801</v>
      </c>
      <c r="BF156" s="131">
        <f t="shared" si="62"/>
        <v>15.000000000000114</v>
      </c>
      <c r="BG156" s="131">
        <f t="shared" si="62"/>
        <v>15.000000000000114</v>
      </c>
      <c r="BH156" s="131">
        <f t="shared" si="62"/>
        <v>15.000000000000114</v>
      </c>
      <c r="BI156" s="131">
        <f t="shared" si="62"/>
        <v>15.000000000000114</v>
      </c>
      <c r="BJ156" s="131">
        <f t="shared" si="62"/>
        <v>15.000000000000114</v>
      </c>
      <c r="BK156" s="131">
        <f t="shared" si="62"/>
        <v>15.000000000000114</v>
      </c>
      <c r="BL156" s="131">
        <f t="shared" si="62"/>
        <v>15.000000000000114</v>
      </c>
      <c r="BM156" s="131">
        <f t="shared" si="62"/>
        <v>15.000000000000114</v>
      </c>
    </row>
    <row r="157" spans="1:65" ht="12.75">
      <c r="A157">
        <v>25</v>
      </c>
      <c r="C157" s="131">
        <f aca="true" t="shared" si="63" ref="C157:BM157">C27-C92</f>
        <v>-9.999999999999943</v>
      </c>
      <c r="D157" s="131">
        <f t="shared" si="63"/>
        <v>-9.999999999999943</v>
      </c>
      <c r="E157" s="131">
        <f t="shared" si="63"/>
        <v>-9.999999999999943</v>
      </c>
      <c r="F157" s="131">
        <f t="shared" si="63"/>
        <v>-9.999999999999943</v>
      </c>
      <c r="G157" s="131">
        <f t="shared" si="63"/>
        <v>-9.999999999999943</v>
      </c>
      <c r="H157" s="131">
        <f t="shared" si="63"/>
        <v>-9.999999999999943</v>
      </c>
      <c r="I157" s="131">
        <f t="shared" si="63"/>
        <v>-9.999999999999943</v>
      </c>
      <c r="J157" s="131">
        <f t="shared" si="63"/>
        <v>-9.999999999999943</v>
      </c>
      <c r="K157" s="131">
        <f t="shared" si="63"/>
        <v>-9.999999999999943</v>
      </c>
      <c r="L157" s="131">
        <f t="shared" si="63"/>
        <v>-9.999999999999943</v>
      </c>
      <c r="M157" s="131">
        <f t="shared" si="63"/>
        <v>-9.999999999999972</v>
      </c>
      <c r="N157" s="131">
        <f t="shared" si="63"/>
        <v>20.000000000000014</v>
      </c>
      <c r="O157" s="131">
        <f t="shared" si="63"/>
        <v>-9.999999999999972</v>
      </c>
      <c r="P157" s="131">
        <f t="shared" si="63"/>
        <v>-9.999999999999972</v>
      </c>
      <c r="Q157" s="131">
        <f t="shared" si="63"/>
        <v>-9.999999999999972</v>
      </c>
      <c r="R157" s="131">
        <f t="shared" si="63"/>
        <v>-9.999999999999972</v>
      </c>
      <c r="S157" s="131">
        <f t="shared" si="63"/>
        <v>-9.999999999999972</v>
      </c>
      <c r="T157" s="131">
        <f t="shared" si="63"/>
        <v>-9.999999999999972</v>
      </c>
      <c r="U157" s="131">
        <f t="shared" si="63"/>
        <v>-9.999999999999957</v>
      </c>
      <c r="V157" s="131">
        <f t="shared" si="63"/>
        <v>-4.999999999999986</v>
      </c>
      <c r="W157" s="131">
        <f t="shared" si="63"/>
        <v>-4.999999999999979</v>
      </c>
      <c r="X157" s="131">
        <f t="shared" si="63"/>
        <v>0</v>
      </c>
      <c r="Y157" s="131">
        <f t="shared" si="63"/>
        <v>0</v>
      </c>
      <c r="Z157" s="131">
        <f t="shared" si="63"/>
        <v>0</v>
      </c>
      <c r="AA157" s="131">
        <f t="shared" si="63"/>
        <v>0</v>
      </c>
      <c r="AB157" s="131">
        <f t="shared" si="63"/>
        <v>4.999999999999986</v>
      </c>
      <c r="AC157" s="131">
        <f t="shared" si="63"/>
        <v>4.999999999999986</v>
      </c>
      <c r="AD157" s="131">
        <f t="shared" si="63"/>
        <v>4.999999999999986</v>
      </c>
      <c r="AE157" s="131">
        <f t="shared" si="63"/>
        <v>4.999999999999986</v>
      </c>
      <c r="AF157" s="131">
        <f t="shared" si="63"/>
        <v>15.000000000000028</v>
      </c>
      <c r="AG157" s="131">
        <f t="shared" si="63"/>
        <v>15.000000000000028</v>
      </c>
      <c r="AH157" s="131">
        <f t="shared" si="63"/>
        <v>24.999999999999986</v>
      </c>
      <c r="AI157" s="131">
        <f t="shared" si="63"/>
        <v>14.999999999999943</v>
      </c>
      <c r="AJ157" s="131">
        <f t="shared" si="63"/>
        <v>14.999999999999943</v>
      </c>
      <c r="AK157" s="131">
        <f t="shared" si="63"/>
        <v>14.999999999999943</v>
      </c>
      <c r="AL157" s="131">
        <f t="shared" si="63"/>
        <v>14.999999999999943</v>
      </c>
      <c r="AM157" s="131">
        <f t="shared" si="63"/>
        <v>14.999999999999943</v>
      </c>
      <c r="AN157" s="131">
        <f t="shared" si="63"/>
        <v>14.999999999999943</v>
      </c>
      <c r="AO157" s="131">
        <f t="shared" si="63"/>
        <v>14.999999999999943</v>
      </c>
      <c r="AP157" s="131">
        <f t="shared" si="63"/>
        <v>14.999999999999943</v>
      </c>
      <c r="AQ157" s="131">
        <f t="shared" si="63"/>
        <v>14.999999999999943</v>
      </c>
      <c r="AR157" s="131">
        <f t="shared" si="63"/>
        <v>14.999999999999943</v>
      </c>
      <c r="AS157" s="131">
        <f t="shared" si="63"/>
        <v>14.999999999999943</v>
      </c>
      <c r="AT157" s="131">
        <f t="shared" si="63"/>
        <v>-30.000000000000057</v>
      </c>
      <c r="AU157" s="131">
        <f t="shared" si="63"/>
        <v>-30.000000000000057</v>
      </c>
      <c r="AV157" s="131">
        <f t="shared" si="63"/>
        <v>-30.000000000000057</v>
      </c>
      <c r="AW157" s="131">
        <f t="shared" si="63"/>
        <v>-14.999999999999943</v>
      </c>
      <c r="AX157" s="131">
        <f t="shared" si="63"/>
        <v>-29.999999999999886</v>
      </c>
      <c r="AY157" s="131">
        <f t="shared" si="63"/>
        <v>-24.999999999999915</v>
      </c>
      <c r="AZ157" s="131">
        <f t="shared" si="63"/>
        <v>-29.999999999999915</v>
      </c>
      <c r="BA157" s="131">
        <f t="shared" si="63"/>
        <v>-4.9999999999998295</v>
      </c>
      <c r="BB157" s="131">
        <f t="shared" si="63"/>
        <v>-4.9999999999998295</v>
      </c>
      <c r="BC157" s="131">
        <f t="shared" si="63"/>
        <v>-4.9999999999998295</v>
      </c>
      <c r="BD157" s="131">
        <f t="shared" si="63"/>
        <v>-4.9999999999998295</v>
      </c>
      <c r="BE157" s="131">
        <f t="shared" si="63"/>
        <v>-4.9999999999998295</v>
      </c>
      <c r="BF157" s="131">
        <f t="shared" si="63"/>
        <v>15.000000000000114</v>
      </c>
      <c r="BG157" s="131">
        <f t="shared" si="63"/>
        <v>15.000000000000114</v>
      </c>
      <c r="BH157" s="131">
        <f t="shared" si="63"/>
        <v>15.000000000000114</v>
      </c>
      <c r="BI157" s="131">
        <f t="shared" si="63"/>
        <v>15.000000000000114</v>
      </c>
      <c r="BJ157" s="131">
        <f t="shared" si="63"/>
        <v>15.000000000000114</v>
      </c>
      <c r="BK157" s="131">
        <f t="shared" si="63"/>
        <v>15.000000000000114</v>
      </c>
      <c r="BL157" s="131">
        <f t="shared" si="63"/>
        <v>15.000000000000114</v>
      </c>
      <c r="BM157" s="131">
        <f t="shared" si="63"/>
        <v>15.000000000000114</v>
      </c>
    </row>
    <row r="158" spans="1:65" ht="12.75">
      <c r="A158">
        <v>26</v>
      </c>
      <c r="C158" s="131">
        <f aca="true" t="shared" si="64" ref="C158:BM158">C28-C93</f>
        <v>-14.999999999999943</v>
      </c>
      <c r="D158" s="131">
        <f t="shared" si="64"/>
        <v>-14.999999999999943</v>
      </c>
      <c r="E158" s="131">
        <f t="shared" si="64"/>
        <v>-14.999999999999943</v>
      </c>
      <c r="F158" s="131">
        <f t="shared" si="64"/>
        <v>-14.999999999999943</v>
      </c>
      <c r="G158" s="131">
        <f t="shared" si="64"/>
        <v>-14.999999999999943</v>
      </c>
      <c r="H158" s="131">
        <f t="shared" si="64"/>
        <v>-14.999999999999943</v>
      </c>
      <c r="I158" s="131">
        <f t="shared" si="64"/>
        <v>-14.999999999999943</v>
      </c>
      <c r="J158" s="131">
        <f t="shared" si="64"/>
        <v>-14.999999999999943</v>
      </c>
      <c r="K158" s="131">
        <f t="shared" si="64"/>
        <v>-14.999999999999943</v>
      </c>
      <c r="L158" s="131">
        <f t="shared" si="64"/>
        <v>-14.999999999999943</v>
      </c>
      <c r="M158" s="131">
        <f t="shared" si="64"/>
        <v>-14.999999999999943</v>
      </c>
      <c r="N158" s="131">
        <f t="shared" si="64"/>
        <v>15.000000000000028</v>
      </c>
      <c r="O158" s="131">
        <f t="shared" si="64"/>
        <v>-14.999999999999943</v>
      </c>
      <c r="P158" s="131">
        <f t="shared" si="64"/>
        <v>-14.999999999999943</v>
      </c>
      <c r="Q158" s="131">
        <f t="shared" si="64"/>
        <v>-14.999999999999943</v>
      </c>
      <c r="R158" s="131">
        <f t="shared" si="64"/>
        <v>-14.999999999999943</v>
      </c>
      <c r="S158" s="131">
        <f t="shared" si="64"/>
        <v>-14.999999999999943</v>
      </c>
      <c r="T158" s="131">
        <f t="shared" si="64"/>
        <v>-14.999999999999943</v>
      </c>
      <c r="U158" s="131">
        <f t="shared" si="64"/>
        <v>-14.999999999999957</v>
      </c>
      <c r="V158" s="131">
        <f t="shared" si="64"/>
        <v>-9.999999999999957</v>
      </c>
      <c r="W158" s="131">
        <f t="shared" si="64"/>
        <v>-9.999999999999964</v>
      </c>
      <c r="X158" s="131">
        <f t="shared" si="64"/>
        <v>-4.999999999999986</v>
      </c>
      <c r="Y158" s="131">
        <f t="shared" si="64"/>
        <v>-4.999999999999986</v>
      </c>
      <c r="Z158" s="131">
        <f t="shared" si="64"/>
        <v>-4.999999999999986</v>
      </c>
      <c r="AA158" s="131">
        <f t="shared" si="64"/>
        <v>-4.999999999999986</v>
      </c>
      <c r="AB158" s="131">
        <f t="shared" si="64"/>
        <v>0</v>
      </c>
      <c r="AC158" s="131">
        <f t="shared" si="64"/>
        <v>0</v>
      </c>
      <c r="AD158" s="131">
        <f t="shared" si="64"/>
        <v>0</v>
      </c>
      <c r="AE158" s="131">
        <f t="shared" si="64"/>
        <v>0</v>
      </c>
      <c r="AF158" s="131">
        <f t="shared" si="64"/>
        <v>10.000000000000043</v>
      </c>
      <c r="AG158" s="131">
        <f t="shared" si="64"/>
        <v>10.000000000000043</v>
      </c>
      <c r="AH158" s="131">
        <f t="shared" si="64"/>
        <v>20.000000000000007</v>
      </c>
      <c r="AI158" s="131">
        <f t="shared" si="64"/>
        <v>9.999999999999964</v>
      </c>
      <c r="AJ158" s="131">
        <f t="shared" si="64"/>
        <v>9.999999999999964</v>
      </c>
      <c r="AK158" s="131">
        <f t="shared" si="64"/>
        <v>9.999999999999964</v>
      </c>
      <c r="AL158" s="131">
        <f t="shared" si="64"/>
        <v>9.999999999999964</v>
      </c>
      <c r="AM158" s="131">
        <f t="shared" si="64"/>
        <v>9.999999999999957</v>
      </c>
      <c r="AN158" s="131">
        <f t="shared" si="64"/>
        <v>9.999999999999957</v>
      </c>
      <c r="AO158" s="131">
        <f t="shared" si="64"/>
        <v>9.999999999999957</v>
      </c>
      <c r="AP158" s="131">
        <f t="shared" si="64"/>
        <v>9.999999999999957</v>
      </c>
      <c r="AQ158" s="131">
        <f t="shared" si="64"/>
        <v>9.999999999999957</v>
      </c>
      <c r="AR158" s="131">
        <f t="shared" si="64"/>
        <v>9.999999999999957</v>
      </c>
      <c r="AS158" s="131">
        <f t="shared" si="64"/>
        <v>9.999999999999957</v>
      </c>
      <c r="AT158" s="131">
        <f t="shared" si="64"/>
        <v>-35.00000000000004</v>
      </c>
      <c r="AU158" s="131">
        <f t="shared" si="64"/>
        <v>-35.00000000000004</v>
      </c>
      <c r="AV158" s="131">
        <f t="shared" si="64"/>
        <v>-35.00000000000004</v>
      </c>
      <c r="AW158" s="131">
        <f t="shared" si="64"/>
        <v>-19.999999999999943</v>
      </c>
      <c r="AX158" s="131">
        <f t="shared" si="64"/>
        <v>-34.999999999999886</v>
      </c>
      <c r="AY158" s="131">
        <f t="shared" si="64"/>
        <v>-29.999999999999886</v>
      </c>
      <c r="AZ158" s="131">
        <f t="shared" si="64"/>
        <v>-34.99999999999986</v>
      </c>
      <c r="BA158" s="131">
        <f t="shared" si="64"/>
        <v>-9.999999999999801</v>
      </c>
      <c r="BB158" s="131">
        <f t="shared" si="64"/>
        <v>-9.999999999999801</v>
      </c>
      <c r="BC158" s="131">
        <f t="shared" si="64"/>
        <v>-9.999999999999801</v>
      </c>
      <c r="BD158" s="131">
        <f t="shared" si="64"/>
        <v>-9.999999999999801</v>
      </c>
      <c r="BE158" s="131">
        <f t="shared" si="64"/>
        <v>-9.999999999999801</v>
      </c>
      <c r="BF158" s="131">
        <f t="shared" si="64"/>
        <v>10.000000000000114</v>
      </c>
      <c r="BG158" s="131">
        <f t="shared" si="64"/>
        <v>10.000000000000114</v>
      </c>
      <c r="BH158" s="131">
        <f t="shared" si="64"/>
        <v>10.000000000000114</v>
      </c>
      <c r="BI158" s="131">
        <f t="shared" si="64"/>
        <v>10.000000000000114</v>
      </c>
      <c r="BJ158" s="131">
        <f t="shared" si="64"/>
        <v>10.000000000000114</v>
      </c>
      <c r="BK158" s="131">
        <f t="shared" si="64"/>
        <v>10.000000000000114</v>
      </c>
      <c r="BL158" s="131">
        <f t="shared" si="64"/>
        <v>10.000000000000142</v>
      </c>
      <c r="BM158" s="131">
        <f t="shared" si="64"/>
        <v>10.000000000000142</v>
      </c>
    </row>
    <row r="159" spans="1:65" ht="12.75">
      <c r="A159">
        <v>27</v>
      </c>
      <c r="C159" s="131">
        <f aca="true" t="shared" si="65" ref="C159:BM159">C29-C94</f>
        <v>-14.999999999999943</v>
      </c>
      <c r="D159" s="131">
        <f t="shared" si="65"/>
        <v>-14.999999999999943</v>
      </c>
      <c r="E159" s="131">
        <f t="shared" si="65"/>
        <v>-14.999999999999943</v>
      </c>
      <c r="F159" s="131">
        <f t="shared" si="65"/>
        <v>-14.999999999999943</v>
      </c>
      <c r="G159" s="131">
        <f t="shared" si="65"/>
        <v>-14.999999999999943</v>
      </c>
      <c r="H159" s="131">
        <f t="shared" si="65"/>
        <v>-14.999999999999943</v>
      </c>
      <c r="I159" s="131">
        <f t="shared" si="65"/>
        <v>-14.999999999999943</v>
      </c>
      <c r="J159" s="131">
        <f t="shared" si="65"/>
        <v>-14.999999999999943</v>
      </c>
      <c r="K159" s="131">
        <f t="shared" si="65"/>
        <v>-14.999999999999943</v>
      </c>
      <c r="L159" s="131">
        <f t="shared" si="65"/>
        <v>-14.999999999999943</v>
      </c>
      <c r="M159" s="131">
        <f t="shared" si="65"/>
        <v>-14.999999999999943</v>
      </c>
      <c r="N159" s="131">
        <f t="shared" si="65"/>
        <v>15.000000000000028</v>
      </c>
      <c r="O159" s="131">
        <f t="shared" si="65"/>
        <v>-14.999999999999943</v>
      </c>
      <c r="P159" s="131">
        <f t="shared" si="65"/>
        <v>-14.999999999999943</v>
      </c>
      <c r="Q159" s="131">
        <f t="shared" si="65"/>
        <v>-14.999999999999943</v>
      </c>
      <c r="R159" s="131">
        <f t="shared" si="65"/>
        <v>-14.999999999999943</v>
      </c>
      <c r="S159" s="131">
        <f t="shared" si="65"/>
        <v>-14.999999999999943</v>
      </c>
      <c r="T159" s="131">
        <f t="shared" si="65"/>
        <v>-14.999999999999943</v>
      </c>
      <c r="U159" s="131">
        <f t="shared" si="65"/>
        <v>-14.999999999999957</v>
      </c>
      <c r="V159" s="131">
        <f t="shared" si="65"/>
        <v>-9.999999999999957</v>
      </c>
      <c r="W159" s="131">
        <f t="shared" si="65"/>
        <v>-9.999999999999964</v>
      </c>
      <c r="X159" s="131">
        <f t="shared" si="65"/>
        <v>-4.999999999999986</v>
      </c>
      <c r="Y159" s="131">
        <f t="shared" si="65"/>
        <v>-4.999999999999986</v>
      </c>
      <c r="Z159" s="131">
        <f t="shared" si="65"/>
        <v>-4.999999999999986</v>
      </c>
      <c r="AA159" s="131">
        <f t="shared" si="65"/>
        <v>-4.999999999999986</v>
      </c>
      <c r="AB159" s="131">
        <f t="shared" si="65"/>
        <v>0</v>
      </c>
      <c r="AC159" s="131">
        <f t="shared" si="65"/>
        <v>0</v>
      </c>
      <c r="AD159" s="131">
        <f t="shared" si="65"/>
        <v>0</v>
      </c>
      <c r="AE159" s="131">
        <f t="shared" si="65"/>
        <v>0</v>
      </c>
      <c r="AF159" s="131">
        <f t="shared" si="65"/>
        <v>10.000000000000043</v>
      </c>
      <c r="AG159" s="131">
        <f t="shared" si="65"/>
        <v>10.000000000000043</v>
      </c>
      <c r="AH159" s="131">
        <f t="shared" si="65"/>
        <v>20.000000000000007</v>
      </c>
      <c r="AI159" s="131">
        <f t="shared" si="65"/>
        <v>9.999999999999964</v>
      </c>
      <c r="AJ159" s="131">
        <f t="shared" si="65"/>
        <v>9.999999999999964</v>
      </c>
      <c r="AK159" s="131">
        <f t="shared" si="65"/>
        <v>9.999999999999964</v>
      </c>
      <c r="AL159" s="131">
        <f t="shared" si="65"/>
        <v>9.999999999999964</v>
      </c>
      <c r="AM159" s="131">
        <f t="shared" si="65"/>
        <v>9.999999999999957</v>
      </c>
      <c r="AN159" s="131">
        <f t="shared" si="65"/>
        <v>9.999999999999957</v>
      </c>
      <c r="AO159" s="131">
        <f t="shared" si="65"/>
        <v>9.999999999999957</v>
      </c>
      <c r="AP159" s="131">
        <f t="shared" si="65"/>
        <v>9.999999999999957</v>
      </c>
      <c r="AQ159" s="131">
        <f t="shared" si="65"/>
        <v>9.999999999999957</v>
      </c>
      <c r="AR159" s="131">
        <f t="shared" si="65"/>
        <v>9.999999999999957</v>
      </c>
      <c r="AS159" s="131">
        <f t="shared" si="65"/>
        <v>9.999999999999957</v>
      </c>
      <c r="AT159" s="131">
        <f t="shared" si="65"/>
        <v>-35.00000000000004</v>
      </c>
      <c r="AU159" s="131">
        <f t="shared" si="65"/>
        <v>-35.00000000000004</v>
      </c>
      <c r="AV159" s="131">
        <f t="shared" si="65"/>
        <v>-35.00000000000004</v>
      </c>
      <c r="AW159" s="131">
        <f t="shared" si="65"/>
        <v>-19.999999999999943</v>
      </c>
      <c r="AX159" s="131">
        <f t="shared" si="65"/>
        <v>-34.999999999999886</v>
      </c>
      <c r="AY159" s="131">
        <f t="shared" si="65"/>
        <v>-29.999999999999886</v>
      </c>
      <c r="AZ159" s="131">
        <f t="shared" si="65"/>
        <v>-34.99999999999986</v>
      </c>
      <c r="BA159" s="131">
        <f t="shared" si="65"/>
        <v>-9.999999999999801</v>
      </c>
      <c r="BB159" s="131">
        <f t="shared" si="65"/>
        <v>-9.999999999999801</v>
      </c>
      <c r="BC159" s="131">
        <f t="shared" si="65"/>
        <v>-9.999999999999801</v>
      </c>
      <c r="BD159" s="131">
        <f t="shared" si="65"/>
        <v>-9.999999999999801</v>
      </c>
      <c r="BE159" s="131">
        <f t="shared" si="65"/>
        <v>-9.999999999999801</v>
      </c>
      <c r="BF159" s="131">
        <f t="shared" si="65"/>
        <v>10.000000000000114</v>
      </c>
      <c r="BG159" s="131">
        <f t="shared" si="65"/>
        <v>10.000000000000114</v>
      </c>
      <c r="BH159" s="131">
        <f t="shared" si="65"/>
        <v>10.000000000000114</v>
      </c>
      <c r="BI159" s="131">
        <f t="shared" si="65"/>
        <v>10.000000000000114</v>
      </c>
      <c r="BJ159" s="131">
        <f t="shared" si="65"/>
        <v>10.000000000000114</v>
      </c>
      <c r="BK159" s="131">
        <f t="shared" si="65"/>
        <v>10.000000000000114</v>
      </c>
      <c r="BL159" s="131">
        <f t="shared" si="65"/>
        <v>10.000000000000142</v>
      </c>
      <c r="BM159" s="131">
        <f t="shared" si="65"/>
        <v>10.000000000000142</v>
      </c>
    </row>
    <row r="160" spans="1:65" ht="12.75">
      <c r="A160">
        <v>28</v>
      </c>
      <c r="C160" s="131">
        <f aca="true" t="shared" si="66" ref="C160:BM160">C30-C95</f>
        <v>-14.999999999999943</v>
      </c>
      <c r="D160" s="131">
        <f t="shared" si="66"/>
        <v>-14.999999999999943</v>
      </c>
      <c r="E160" s="131">
        <f t="shared" si="66"/>
        <v>-14.999999999999943</v>
      </c>
      <c r="F160" s="131">
        <f t="shared" si="66"/>
        <v>-14.999999999999943</v>
      </c>
      <c r="G160" s="131">
        <f t="shared" si="66"/>
        <v>-14.999999999999943</v>
      </c>
      <c r="H160" s="131">
        <f t="shared" si="66"/>
        <v>-14.999999999999943</v>
      </c>
      <c r="I160" s="131">
        <f t="shared" si="66"/>
        <v>-14.999999999999943</v>
      </c>
      <c r="J160" s="131">
        <f t="shared" si="66"/>
        <v>-14.999999999999943</v>
      </c>
      <c r="K160" s="131">
        <f t="shared" si="66"/>
        <v>-14.999999999999943</v>
      </c>
      <c r="L160" s="131">
        <f t="shared" si="66"/>
        <v>-14.999999999999943</v>
      </c>
      <c r="M160" s="131">
        <f t="shared" si="66"/>
        <v>-14.999999999999943</v>
      </c>
      <c r="N160" s="131">
        <f t="shared" si="66"/>
        <v>15.000000000000028</v>
      </c>
      <c r="O160" s="131">
        <f t="shared" si="66"/>
        <v>-14.999999999999943</v>
      </c>
      <c r="P160" s="131">
        <f t="shared" si="66"/>
        <v>-14.999999999999943</v>
      </c>
      <c r="Q160" s="131">
        <f t="shared" si="66"/>
        <v>-14.999999999999943</v>
      </c>
      <c r="R160" s="131">
        <f t="shared" si="66"/>
        <v>-14.999999999999943</v>
      </c>
      <c r="S160" s="131">
        <f t="shared" si="66"/>
        <v>-14.999999999999943</v>
      </c>
      <c r="T160" s="131">
        <f t="shared" si="66"/>
        <v>-14.999999999999943</v>
      </c>
      <c r="U160" s="131">
        <f t="shared" si="66"/>
        <v>-14.999999999999957</v>
      </c>
      <c r="V160" s="131">
        <f t="shared" si="66"/>
        <v>-9.999999999999957</v>
      </c>
      <c r="W160" s="131">
        <f t="shared" si="66"/>
        <v>-9.999999999999964</v>
      </c>
      <c r="X160" s="131">
        <f t="shared" si="66"/>
        <v>-4.999999999999986</v>
      </c>
      <c r="Y160" s="131">
        <f t="shared" si="66"/>
        <v>-4.999999999999986</v>
      </c>
      <c r="Z160" s="131">
        <f t="shared" si="66"/>
        <v>-4.999999999999986</v>
      </c>
      <c r="AA160" s="131">
        <f t="shared" si="66"/>
        <v>-4.999999999999986</v>
      </c>
      <c r="AB160" s="131">
        <f t="shared" si="66"/>
        <v>0</v>
      </c>
      <c r="AC160" s="131">
        <f t="shared" si="66"/>
        <v>0</v>
      </c>
      <c r="AD160" s="131">
        <f t="shared" si="66"/>
        <v>0</v>
      </c>
      <c r="AE160" s="131">
        <f t="shared" si="66"/>
        <v>0</v>
      </c>
      <c r="AF160" s="131">
        <f t="shared" si="66"/>
        <v>10.000000000000043</v>
      </c>
      <c r="AG160" s="131">
        <f t="shared" si="66"/>
        <v>10.000000000000043</v>
      </c>
      <c r="AH160" s="131">
        <f t="shared" si="66"/>
        <v>20.000000000000007</v>
      </c>
      <c r="AI160" s="131">
        <f t="shared" si="66"/>
        <v>9.999999999999964</v>
      </c>
      <c r="AJ160" s="131">
        <f t="shared" si="66"/>
        <v>9.999999999999964</v>
      </c>
      <c r="AK160" s="131">
        <f t="shared" si="66"/>
        <v>9.999999999999964</v>
      </c>
      <c r="AL160" s="131">
        <f t="shared" si="66"/>
        <v>9.999999999999964</v>
      </c>
      <c r="AM160" s="131">
        <f t="shared" si="66"/>
        <v>9.999999999999957</v>
      </c>
      <c r="AN160" s="131">
        <f t="shared" si="66"/>
        <v>9.999999999999957</v>
      </c>
      <c r="AO160" s="131">
        <f t="shared" si="66"/>
        <v>9.999999999999957</v>
      </c>
      <c r="AP160" s="131">
        <f t="shared" si="66"/>
        <v>9.999999999999957</v>
      </c>
      <c r="AQ160" s="131">
        <f t="shared" si="66"/>
        <v>9.999999999999957</v>
      </c>
      <c r="AR160" s="131">
        <f t="shared" si="66"/>
        <v>9.999999999999957</v>
      </c>
      <c r="AS160" s="131">
        <f t="shared" si="66"/>
        <v>9.999999999999957</v>
      </c>
      <c r="AT160" s="131">
        <f t="shared" si="66"/>
        <v>-35.00000000000004</v>
      </c>
      <c r="AU160" s="131">
        <f t="shared" si="66"/>
        <v>-35.00000000000004</v>
      </c>
      <c r="AV160" s="131">
        <f t="shared" si="66"/>
        <v>-35.00000000000004</v>
      </c>
      <c r="AW160" s="131">
        <f t="shared" si="66"/>
        <v>-19.999999999999943</v>
      </c>
      <c r="AX160" s="131">
        <f t="shared" si="66"/>
        <v>-34.999999999999886</v>
      </c>
      <c r="AY160" s="131">
        <f t="shared" si="66"/>
        <v>-29.999999999999886</v>
      </c>
      <c r="AZ160" s="131">
        <f t="shared" si="66"/>
        <v>-34.99999999999986</v>
      </c>
      <c r="BA160" s="131">
        <f t="shared" si="66"/>
        <v>-9.999999999999801</v>
      </c>
      <c r="BB160" s="131">
        <f t="shared" si="66"/>
        <v>-9.999999999999801</v>
      </c>
      <c r="BC160" s="131">
        <f t="shared" si="66"/>
        <v>-9.999999999999801</v>
      </c>
      <c r="BD160" s="131">
        <f t="shared" si="66"/>
        <v>-9.999999999999801</v>
      </c>
      <c r="BE160" s="131">
        <f t="shared" si="66"/>
        <v>-9.999999999999801</v>
      </c>
      <c r="BF160" s="131">
        <f t="shared" si="66"/>
        <v>10.000000000000114</v>
      </c>
      <c r="BG160" s="131">
        <f t="shared" si="66"/>
        <v>10.000000000000114</v>
      </c>
      <c r="BH160" s="131">
        <f t="shared" si="66"/>
        <v>10.000000000000114</v>
      </c>
      <c r="BI160" s="131">
        <f t="shared" si="66"/>
        <v>10.000000000000114</v>
      </c>
      <c r="BJ160" s="131">
        <f t="shared" si="66"/>
        <v>10.000000000000114</v>
      </c>
      <c r="BK160" s="131">
        <f t="shared" si="66"/>
        <v>10.000000000000114</v>
      </c>
      <c r="BL160" s="131">
        <f t="shared" si="66"/>
        <v>10.000000000000142</v>
      </c>
      <c r="BM160" s="131">
        <f t="shared" si="66"/>
        <v>10.000000000000142</v>
      </c>
    </row>
    <row r="161" spans="1:65" ht="12.75">
      <c r="A161">
        <v>29</v>
      </c>
      <c r="C161" s="131">
        <f aca="true" t="shared" si="67" ref="C161:BM161">C31-C96</f>
        <v>-14.999999999999943</v>
      </c>
      <c r="D161" s="131">
        <f t="shared" si="67"/>
        <v>-14.999999999999943</v>
      </c>
      <c r="E161" s="131">
        <f t="shared" si="67"/>
        <v>-14.999999999999943</v>
      </c>
      <c r="F161" s="131">
        <f t="shared" si="67"/>
        <v>-14.999999999999943</v>
      </c>
      <c r="G161" s="131">
        <f t="shared" si="67"/>
        <v>-14.999999999999943</v>
      </c>
      <c r="H161" s="131">
        <f t="shared" si="67"/>
        <v>-14.999999999999943</v>
      </c>
      <c r="I161" s="131">
        <f t="shared" si="67"/>
        <v>-14.999999999999943</v>
      </c>
      <c r="J161" s="131">
        <f t="shared" si="67"/>
        <v>-14.999999999999943</v>
      </c>
      <c r="K161" s="131">
        <f t="shared" si="67"/>
        <v>-14.999999999999943</v>
      </c>
      <c r="L161" s="131">
        <f t="shared" si="67"/>
        <v>-14.999999999999943</v>
      </c>
      <c r="M161" s="131">
        <f t="shared" si="67"/>
        <v>-14.999999999999943</v>
      </c>
      <c r="N161" s="131">
        <f t="shared" si="67"/>
        <v>15.000000000000028</v>
      </c>
      <c r="O161" s="131">
        <f t="shared" si="67"/>
        <v>-14.999999999999943</v>
      </c>
      <c r="P161" s="131">
        <f t="shared" si="67"/>
        <v>-14.999999999999943</v>
      </c>
      <c r="Q161" s="131">
        <f t="shared" si="67"/>
        <v>-14.999999999999943</v>
      </c>
      <c r="R161" s="131">
        <f t="shared" si="67"/>
        <v>-14.999999999999943</v>
      </c>
      <c r="S161" s="131">
        <f t="shared" si="67"/>
        <v>-14.999999999999943</v>
      </c>
      <c r="T161" s="131">
        <f t="shared" si="67"/>
        <v>-14.999999999999943</v>
      </c>
      <c r="U161" s="131">
        <f t="shared" si="67"/>
        <v>-14.999999999999957</v>
      </c>
      <c r="V161" s="131">
        <f t="shared" si="67"/>
        <v>-9.999999999999957</v>
      </c>
      <c r="W161" s="131">
        <f t="shared" si="67"/>
        <v>-9.999999999999964</v>
      </c>
      <c r="X161" s="131">
        <f t="shared" si="67"/>
        <v>-4.999999999999986</v>
      </c>
      <c r="Y161" s="131">
        <f t="shared" si="67"/>
        <v>-4.999999999999986</v>
      </c>
      <c r="Z161" s="131">
        <f t="shared" si="67"/>
        <v>-4.999999999999986</v>
      </c>
      <c r="AA161" s="131">
        <f t="shared" si="67"/>
        <v>-4.999999999999986</v>
      </c>
      <c r="AB161" s="131">
        <f t="shared" si="67"/>
        <v>0</v>
      </c>
      <c r="AC161" s="131">
        <f t="shared" si="67"/>
        <v>0</v>
      </c>
      <c r="AD161" s="131">
        <f t="shared" si="67"/>
        <v>0</v>
      </c>
      <c r="AE161" s="131">
        <f t="shared" si="67"/>
        <v>0</v>
      </c>
      <c r="AF161" s="131">
        <f t="shared" si="67"/>
        <v>10.000000000000043</v>
      </c>
      <c r="AG161" s="131">
        <f t="shared" si="67"/>
        <v>10.000000000000043</v>
      </c>
      <c r="AH161" s="131">
        <f t="shared" si="67"/>
        <v>20.000000000000007</v>
      </c>
      <c r="AI161" s="131">
        <f t="shared" si="67"/>
        <v>9.999999999999964</v>
      </c>
      <c r="AJ161" s="131">
        <f t="shared" si="67"/>
        <v>9.999999999999964</v>
      </c>
      <c r="AK161" s="131">
        <f t="shared" si="67"/>
        <v>9.999999999999964</v>
      </c>
      <c r="AL161" s="131">
        <f t="shared" si="67"/>
        <v>9.999999999999964</v>
      </c>
      <c r="AM161" s="131">
        <f t="shared" si="67"/>
        <v>9.999999999999957</v>
      </c>
      <c r="AN161" s="131">
        <f t="shared" si="67"/>
        <v>9.999999999999957</v>
      </c>
      <c r="AO161" s="131">
        <f t="shared" si="67"/>
        <v>9.999999999999957</v>
      </c>
      <c r="AP161" s="131">
        <f t="shared" si="67"/>
        <v>9.999999999999957</v>
      </c>
      <c r="AQ161" s="131">
        <f t="shared" si="67"/>
        <v>9.999999999999957</v>
      </c>
      <c r="AR161" s="131">
        <f t="shared" si="67"/>
        <v>9.999999999999957</v>
      </c>
      <c r="AS161" s="131">
        <f t="shared" si="67"/>
        <v>9.999999999999957</v>
      </c>
      <c r="AT161" s="131">
        <f t="shared" si="67"/>
        <v>-35.00000000000004</v>
      </c>
      <c r="AU161" s="131">
        <f t="shared" si="67"/>
        <v>-35.00000000000004</v>
      </c>
      <c r="AV161" s="131">
        <f t="shared" si="67"/>
        <v>-35.00000000000004</v>
      </c>
      <c r="AW161" s="131">
        <f t="shared" si="67"/>
        <v>-19.999999999999943</v>
      </c>
      <c r="AX161" s="131">
        <f t="shared" si="67"/>
        <v>-34.999999999999886</v>
      </c>
      <c r="AY161" s="131">
        <f t="shared" si="67"/>
        <v>-29.999999999999886</v>
      </c>
      <c r="AZ161" s="131">
        <f t="shared" si="67"/>
        <v>-34.99999999999986</v>
      </c>
      <c r="BA161" s="131">
        <f t="shared" si="67"/>
        <v>-9.999999999999801</v>
      </c>
      <c r="BB161" s="131">
        <f t="shared" si="67"/>
        <v>-9.999999999999801</v>
      </c>
      <c r="BC161" s="131">
        <f t="shared" si="67"/>
        <v>-9.999999999999801</v>
      </c>
      <c r="BD161" s="131">
        <f t="shared" si="67"/>
        <v>-9.999999999999801</v>
      </c>
      <c r="BE161" s="131">
        <f t="shared" si="67"/>
        <v>-9.999999999999801</v>
      </c>
      <c r="BF161" s="131">
        <f t="shared" si="67"/>
        <v>10.000000000000114</v>
      </c>
      <c r="BG161" s="131">
        <f t="shared" si="67"/>
        <v>10.000000000000114</v>
      </c>
      <c r="BH161" s="131">
        <f t="shared" si="67"/>
        <v>10.000000000000114</v>
      </c>
      <c r="BI161" s="131">
        <f t="shared" si="67"/>
        <v>10.000000000000114</v>
      </c>
      <c r="BJ161" s="131">
        <f t="shared" si="67"/>
        <v>10.000000000000114</v>
      </c>
      <c r="BK161" s="131">
        <f t="shared" si="67"/>
        <v>10.000000000000114</v>
      </c>
      <c r="BL161" s="131">
        <f t="shared" si="67"/>
        <v>10.000000000000142</v>
      </c>
      <c r="BM161" s="131">
        <f t="shared" si="67"/>
        <v>10.000000000000142</v>
      </c>
    </row>
    <row r="162" spans="1:65" ht="12.75">
      <c r="A162">
        <v>30</v>
      </c>
      <c r="C162" s="131">
        <f aca="true" t="shared" si="68" ref="C162:AH162">C32-C97</f>
        <v>-24.99999999999997</v>
      </c>
      <c r="D162" s="131">
        <f t="shared" si="68"/>
        <v>-24.99999999999997</v>
      </c>
      <c r="E162" s="131">
        <f t="shared" si="68"/>
        <v>-24.99999999999997</v>
      </c>
      <c r="F162" s="131">
        <f t="shared" si="68"/>
        <v>-24.99999999999997</v>
      </c>
      <c r="G162" s="131">
        <f t="shared" si="68"/>
        <v>-24.99999999999997</v>
      </c>
      <c r="H162" s="131">
        <f t="shared" si="68"/>
        <v>-24.99999999999997</v>
      </c>
      <c r="I162" s="131">
        <f t="shared" si="68"/>
        <v>-24.99999999999997</v>
      </c>
      <c r="J162" s="131">
        <f t="shared" si="68"/>
        <v>-24.99999999999997</v>
      </c>
      <c r="K162" s="131">
        <f t="shared" si="68"/>
        <v>-24.99999999999997</v>
      </c>
      <c r="L162" s="131">
        <f t="shared" si="68"/>
        <v>-24.99999999999997</v>
      </c>
      <c r="M162" s="131">
        <f t="shared" si="68"/>
        <v>-24.99999999999997</v>
      </c>
      <c r="N162" s="131">
        <f t="shared" si="68"/>
        <v>5</v>
      </c>
      <c r="O162" s="131">
        <f t="shared" si="68"/>
        <v>-24.99999999999997</v>
      </c>
      <c r="P162" s="131">
        <f t="shared" si="68"/>
        <v>-24.99999999999997</v>
      </c>
      <c r="Q162" s="131">
        <f t="shared" si="68"/>
        <v>-24.999999999999986</v>
      </c>
      <c r="R162" s="131">
        <f t="shared" si="68"/>
        <v>-24.999999999999986</v>
      </c>
      <c r="S162" s="131">
        <f t="shared" si="68"/>
        <v>-24.999999999999986</v>
      </c>
      <c r="T162" s="131">
        <f t="shared" si="68"/>
        <v>-24.999999999999986</v>
      </c>
      <c r="U162" s="131">
        <f t="shared" si="68"/>
        <v>-24.999999999999986</v>
      </c>
      <c r="V162" s="131">
        <f t="shared" si="68"/>
        <v>-20.000000000000014</v>
      </c>
      <c r="W162" s="131">
        <f t="shared" si="68"/>
        <v>-20.000000000000007</v>
      </c>
      <c r="X162" s="131">
        <f t="shared" si="68"/>
        <v>-15.000000000000028</v>
      </c>
      <c r="Y162" s="131">
        <f t="shared" si="68"/>
        <v>-15.000000000000028</v>
      </c>
      <c r="Z162" s="131">
        <f t="shared" si="68"/>
        <v>-15.000000000000028</v>
      </c>
      <c r="AA162" s="131">
        <f t="shared" si="68"/>
        <v>-15.000000000000028</v>
      </c>
      <c r="AB162" s="131">
        <f t="shared" si="68"/>
        <v>-10.000000000000043</v>
      </c>
      <c r="AC162" s="131">
        <f t="shared" si="68"/>
        <v>-10.000000000000043</v>
      </c>
      <c r="AD162" s="131">
        <f t="shared" si="68"/>
        <v>-10.000000000000043</v>
      </c>
      <c r="AE162" s="131">
        <f t="shared" si="68"/>
        <v>-10.000000000000043</v>
      </c>
      <c r="AF162" s="131">
        <f t="shared" si="68"/>
        <v>0</v>
      </c>
      <c r="AG162" s="131">
        <f t="shared" si="68"/>
        <v>0</v>
      </c>
      <c r="AH162" s="131">
        <f t="shared" si="68"/>
        <v>9.999999999999966</v>
      </c>
      <c r="AI162" s="131">
        <f aca="true" t="shared" si="69" ref="AI162:BM162">AI32-AI97</f>
        <v>-7.815970093361102E-14</v>
      </c>
      <c r="AJ162" s="131">
        <f t="shared" si="69"/>
        <v>-7.815970093361102E-14</v>
      </c>
      <c r="AK162" s="131">
        <f t="shared" si="69"/>
        <v>-7.815970093361102E-14</v>
      </c>
      <c r="AL162" s="131">
        <f t="shared" si="69"/>
        <v>-7.815970093361102E-14</v>
      </c>
      <c r="AM162" s="131">
        <f t="shared" si="69"/>
        <v>-7.815970093361102E-14</v>
      </c>
      <c r="AN162" s="131">
        <f t="shared" si="69"/>
        <v>-7.815970093361102E-14</v>
      </c>
      <c r="AO162" s="131">
        <f t="shared" si="69"/>
        <v>-7.815970093361102E-14</v>
      </c>
      <c r="AP162" s="131">
        <f t="shared" si="69"/>
        <v>-7.815970093361102E-14</v>
      </c>
      <c r="AQ162" s="131">
        <f t="shared" si="69"/>
        <v>-7.815970093361102E-14</v>
      </c>
      <c r="AR162" s="131">
        <f t="shared" si="69"/>
        <v>-7.815970093361102E-14</v>
      </c>
      <c r="AS162" s="131">
        <f t="shared" si="69"/>
        <v>-7.815970093361102E-14</v>
      </c>
      <c r="AT162" s="131">
        <f t="shared" si="69"/>
        <v>-45.000000000000085</v>
      </c>
      <c r="AU162" s="131">
        <f t="shared" si="69"/>
        <v>-45.000000000000085</v>
      </c>
      <c r="AV162" s="131">
        <f t="shared" si="69"/>
        <v>-45.000000000000085</v>
      </c>
      <c r="AW162" s="131">
        <f t="shared" si="69"/>
        <v>-29.99999999999997</v>
      </c>
      <c r="AX162" s="131">
        <f t="shared" si="69"/>
        <v>-44.999999999999915</v>
      </c>
      <c r="AY162" s="131">
        <f t="shared" si="69"/>
        <v>-39.99999999999993</v>
      </c>
      <c r="AZ162" s="131">
        <f t="shared" si="69"/>
        <v>-44.99999999999994</v>
      </c>
      <c r="BA162" s="131">
        <f t="shared" si="69"/>
        <v>-19.999999999999858</v>
      </c>
      <c r="BB162" s="131">
        <f t="shared" si="69"/>
        <v>-19.999999999999858</v>
      </c>
      <c r="BC162" s="131">
        <f t="shared" si="69"/>
        <v>-19.999999999999858</v>
      </c>
      <c r="BD162" s="131">
        <f t="shared" si="69"/>
        <v>-19.999999999999858</v>
      </c>
      <c r="BE162" s="131">
        <f t="shared" si="69"/>
        <v>-19.999999999999858</v>
      </c>
      <c r="BF162" s="131">
        <f t="shared" si="69"/>
        <v>0</v>
      </c>
      <c r="BG162" s="131">
        <f t="shared" si="69"/>
        <v>0</v>
      </c>
      <c r="BH162" s="131">
        <f t="shared" si="69"/>
        <v>0</v>
      </c>
      <c r="BI162" s="131">
        <f t="shared" si="69"/>
        <v>0</v>
      </c>
      <c r="BJ162" s="131">
        <f t="shared" si="69"/>
        <v>0</v>
      </c>
      <c r="BK162" s="131">
        <f t="shared" si="69"/>
        <v>0</v>
      </c>
      <c r="BL162" s="131">
        <f t="shared" si="69"/>
        <v>0</v>
      </c>
      <c r="BM162" s="131">
        <f t="shared" si="69"/>
        <v>0</v>
      </c>
    </row>
    <row r="163" spans="1:65" ht="12.75">
      <c r="A163">
        <v>31</v>
      </c>
      <c r="C163" s="131">
        <f aca="true" t="shared" si="70" ref="C163:AH163">C33-C98</f>
        <v>-24.99999999999997</v>
      </c>
      <c r="D163" s="131">
        <f t="shared" si="70"/>
        <v>-24.99999999999997</v>
      </c>
      <c r="E163" s="131">
        <f t="shared" si="70"/>
        <v>-24.99999999999997</v>
      </c>
      <c r="F163" s="131">
        <f t="shared" si="70"/>
        <v>-24.99999999999997</v>
      </c>
      <c r="G163" s="131">
        <f t="shared" si="70"/>
        <v>-24.99999999999997</v>
      </c>
      <c r="H163" s="131">
        <f t="shared" si="70"/>
        <v>-24.99999999999997</v>
      </c>
      <c r="I163" s="131">
        <f t="shared" si="70"/>
        <v>-24.99999999999997</v>
      </c>
      <c r="J163" s="131">
        <f t="shared" si="70"/>
        <v>-24.99999999999997</v>
      </c>
      <c r="K163" s="131">
        <f t="shared" si="70"/>
        <v>-24.99999999999997</v>
      </c>
      <c r="L163" s="131">
        <f t="shared" si="70"/>
        <v>-24.99999999999997</v>
      </c>
      <c r="M163" s="131">
        <f t="shared" si="70"/>
        <v>-24.99999999999997</v>
      </c>
      <c r="N163" s="131">
        <f t="shared" si="70"/>
        <v>5</v>
      </c>
      <c r="O163" s="131">
        <f t="shared" si="70"/>
        <v>-24.99999999999997</v>
      </c>
      <c r="P163" s="131">
        <f t="shared" si="70"/>
        <v>-24.99999999999997</v>
      </c>
      <c r="Q163" s="131">
        <f t="shared" si="70"/>
        <v>-25</v>
      </c>
      <c r="R163" s="131">
        <f t="shared" si="70"/>
        <v>-25</v>
      </c>
      <c r="S163" s="131">
        <f t="shared" si="70"/>
        <v>-25</v>
      </c>
      <c r="T163" s="131">
        <f t="shared" si="70"/>
        <v>-25</v>
      </c>
      <c r="U163" s="131">
        <f t="shared" si="70"/>
        <v>-25</v>
      </c>
      <c r="V163" s="131">
        <f t="shared" si="70"/>
        <v>-20.000000000000014</v>
      </c>
      <c r="W163" s="131">
        <f t="shared" si="70"/>
        <v>-20.000000000000014</v>
      </c>
      <c r="X163" s="131">
        <f t="shared" si="70"/>
        <v>-15.000000000000014</v>
      </c>
      <c r="Y163" s="131">
        <f t="shared" si="70"/>
        <v>-15.000000000000014</v>
      </c>
      <c r="Z163" s="131">
        <f t="shared" si="70"/>
        <v>-15.000000000000014</v>
      </c>
      <c r="AA163" s="131">
        <f t="shared" si="70"/>
        <v>-15.000000000000028</v>
      </c>
      <c r="AB163" s="131">
        <f t="shared" si="70"/>
        <v>-10.000000000000043</v>
      </c>
      <c r="AC163" s="131">
        <f t="shared" si="70"/>
        <v>-10.000000000000043</v>
      </c>
      <c r="AD163" s="131">
        <f t="shared" si="70"/>
        <v>-10.000000000000043</v>
      </c>
      <c r="AE163" s="131">
        <f t="shared" si="70"/>
        <v>-10.000000000000043</v>
      </c>
      <c r="AF163" s="131">
        <f t="shared" si="70"/>
        <v>0</v>
      </c>
      <c r="AG163" s="131">
        <f t="shared" si="70"/>
        <v>0</v>
      </c>
      <c r="AH163" s="131">
        <f t="shared" si="70"/>
        <v>9.999999999999964</v>
      </c>
      <c r="AI163" s="131">
        <f aca="true" t="shared" si="71" ref="AI163:BM163">AI33-AI98</f>
        <v>-7.815970093361102E-14</v>
      </c>
      <c r="AJ163" s="131">
        <f t="shared" si="71"/>
        <v>-7.815970093361102E-14</v>
      </c>
      <c r="AK163" s="131">
        <f t="shared" si="71"/>
        <v>-7.815970093361102E-14</v>
      </c>
      <c r="AL163" s="131">
        <f t="shared" si="71"/>
        <v>-7.815970093361102E-14</v>
      </c>
      <c r="AM163" s="131">
        <f t="shared" si="71"/>
        <v>-7.815970093361102E-14</v>
      </c>
      <c r="AN163" s="131">
        <f t="shared" si="71"/>
        <v>-7.815970093361102E-14</v>
      </c>
      <c r="AO163" s="131">
        <f t="shared" si="71"/>
        <v>-7.815970093361102E-14</v>
      </c>
      <c r="AP163" s="131">
        <f t="shared" si="71"/>
        <v>-7.815970093361102E-14</v>
      </c>
      <c r="AQ163" s="131">
        <f t="shared" si="71"/>
        <v>-7.815970093361102E-14</v>
      </c>
      <c r="AR163" s="131">
        <f t="shared" si="71"/>
        <v>-7.815970093361102E-14</v>
      </c>
      <c r="AS163" s="131">
        <f t="shared" si="71"/>
        <v>-7.815970093361102E-14</v>
      </c>
      <c r="AT163" s="131">
        <f t="shared" si="71"/>
        <v>-45.000000000000085</v>
      </c>
      <c r="AU163" s="131">
        <f t="shared" si="71"/>
        <v>-45.000000000000085</v>
      </c>
      <c r="AV163" s="131">
        <f t="shared" si="71"/>
        <v>-45.000000000000085</v>
      </c>
      <c r="AW163" s="131">
        <f t="shared" si="71"/>
        <v>-29.99999999999997</v>
      </c>
      <c r="AX163" s="131">
        <f t="shared" si="71"/>
        <v>-44.999999999999915</v>
      </c>
      <c r="AY163" s="131">
        <f t="shared" si="71"/>
        <v>-39.99999999999993</v>
      </c>
      <c r="AZ163" s="131">
        <f t="shared" si="71"/>
        <v>-44.99999999999994</v>
      </c>
      <c r="BA163" s="131">
        <f t="shared" si="71"/>
        <v>-19.999999999999858</v>
      </c>
      <c r="BB163" s="131">
        <f t="shared" si="71"/>
        <v>-19.999999999999858</v>
      </c>
      <c r="BC163" s="131">
        <f t="shared" si="71"/>
        <v>-19.999999999999858</v>
      </c>
      <c r="BD163" s="131">
        <f t="shared" si="71"/>
        <v>-19.999999999999858</v>
      </c>
      <c r="BE163" s="131">
        <f t="shared" si="71"/>
        <v>-19.999999999999858</v>
      </c>
      <c r="BF163" s="131">
        <f t="shared" si="71"/>
        <v>0</v>
      </c>
      <c r="BG163" s="131">
        <f t="shared" si="71"/>
        <v>0</v>
      </c>
      <c r="BH163" s="131">
        <f t="shared" si="71"/>
        <v>0</v>
      </c>
      <c r="BI163" s="131">
        <f t="shared" si="71"/>
        <v>0</v>
      </c>
      <c r="BJ163" s="131">
        <f t="shared" si="71"/>
        <v>0</v>
      </c>
      <c r="BK163" s="131">
        <f t="shared" si="71"/>
        <v>0</v>
      </c>
      <c r="BL163" s="131">
        <f t="shared" si="71"/>
        <v>0</v>
      </c>
      <c r="BM163" s="131">
        <f t="shared" si="71"/>
        <v>0</v>
      </c>
    </row>
    <row r="164" spans="1:65" ht="12.75">
      <c r="A164">
        <v>32</v>
      </c>
      <c r="C164" s="131">
        <f aca="true" t="shared" si="72" ref="C164:AH164">C34-C99</f>
        <v>-34.99999999999994</v>
      </c>
      <c r="D164" s="131">
        <f t="shared" si="72"/>
        <v>-34.99999999999994</v>
      </c>
      <c r="E164" s="131">
        <f t="shared" si="72"/>
        <v>-34.99999999999994</v>
      </c>
      <c r="F164" s="131">
        <f t="shared" si="72"/>
        <v>-34.99999999999994</v>
      </c>
      <c r="G164" s="131">
        <f t="shared" si="72"/>
        <v>-34.99999999999994</v>
      </c>
      <c r="H164" s="131">
        <f t="shared" si="72"/>
        <v>-34.99999999999994</v>
      </c>
      <c r="I164" s="131">
        <f t="shared" si="72"/>
        <v>-34.99999999999994</v>
      </c>
      <c r="J164" s="131">
        <f t="shared" si="72"/>
        <v>-34.99999999999994</v>
      </c>
      <c r="K164" s="131">
        <f t="shared" si="72"/>
        <v>-34.99999999999994</v>
      </c>
      <c r="L164" s="131">
        <f t="shared" si="72"/>
        <v>-34.99999999999994</v>
      </c>
      <c r="M164" s="131">
        <f t="shared" si="72"/>
        <v>-34.99999999999994</v>
      </c>
      <c r="N164" s="131">
        <f t="shared" si="72"/>
        <v>-4.999999999999972</v>
      </c>
      <c r="O164" s="131">
        <f t="shared" si="72"/>
        <v>-34.99999999999994</v>
      </c>
      <c r="P164" s="131">
        <f t="shared" si="72"/>
        <v>-34.99999999999994</v>
      </c>
      <c r="Q164" s="131">
        <f t="shared" si="72"/>
        <v>-34.99999999999997</v>
      </c>
      <c r="R164" s="131">
        <f t="shared" si="72"/>
        <v>-34.99999999999997</v>
      </c>
      <c r="S164" s="131">
        <f t="shared" si="72"/>
        <v>-34.99999999999997</v>
      </c>
      <c r="T164" s="131">
        <f t="shared" si="72"/>
        <v>-34.99999999999997</v>
      </c>
      <c r="U164" s="131">
        <f t="shared" si="72"/>
        <v>-34.99999999999994</v>
      </c>
      <c r="V164" s="131">
        <f t="shared" si="72"/>
        <v>-29.99999999999997</v>
      </c>
      <c r="W164" s="131">
        <f t="shared" si="72"/>
        <v>-29.999999999999986</v>
      </c>
      <c r="X164" s="131">
        <f t="shared" si="72"/>
        <v>-24.999999999999986</v>
      </c>
      <c r="Y164" s="131">
        <f t="shared" si="72"/>
        <v>-24.999999999999986</v>
      </c>
      <c r="Z164" s="131">
        <f t="shared" si="72"/>
        <v>-24.999999999999986</v>
      </c>
      <c r="AA164" s="131">
        <f t="shared" si="72"/>
        <v>-24.999999999999986</v>
      </c>
      <c r="AB164" s="131">
        <f t="shared" si="72"/>
        <v>-20.000000000000007</v>
      </c>
      <c r="AC164" s="131">
        <f t="shared" si="72"/>
        <v>-20.000000000000007</v>
      </c>
      <c r="AD164" s="131">
        <f t="shared" si="72"/>
        <v>-20.000000000000007</v>
      </c>
      <c r="AE164" s="131">
        <f t="shared" si="72"/>
        <v>-20.000000000000007</v>
      </c>
      <c r="AF164" s="131">
        <f t="shared" si="72"/>
        <v>-9.999999999999966</v>
      </c>
      <c r="AG164" s="131">
        <f t="shared" si="72"/>
        <v>-9.999999999999964</v>
      </c>
      <c r="AH164" s="131">
        <f t="shared" si="72"/>
        <v>0</v>
      </c>
      <c r="AI164" s="131">
        <f aca="true" t="shared" si="73" ref="AI164:BM164">AI34-AI99</f>
        <v>-10.000000000000043</v>
      </c>
      <c r="AJ164" s="131">
        <f t="shared" si="73"/>
        <v>-10.000000000000043</v>
      </c>
      <c r="AK164" s="131">
        <f t="shared" si="73"/>
        <v>-10.000000000000043</v>
      </c>
      <c r="AL164" s="131">
        <f t="shared" si="73"/>
        <v>-10.000000000000043</v>
      </c>
      <c r="AM164" s="131">
        <f t="shared" si="73"/>
        <v>-10.000000000000043</v>
      </c>
      <c r="AN164" s="131">
        <f t="shared" si="73"/>
        <v>-10.000000000000043</v>
      </c>
      <c r="AO164" s="131">
        <f t="shared" si="73"/>
        <v>-10.000000000000043</v>
      </c>
      <c r="AP164" s="131">
        <f t="shared" si="73"/>
        <v>-10.000000000000043</v>
      </c>
      <c r="AQ164" s="131">
        <f t="shared" si="73"/>
        <v>-10.000000000000043</v>
      </c>
      <c r="AR164" s="131">
        <f t="shared" si="73"/>
        <v>-10.000000000000043</v>
      </c>
      <c r="AS164" s="131">
        <f t="shared" si="73"/>
        <v>-10.000000000000043</v>
      </c>
      <c r="AT164" s="131">
        <f t="shared" si="73"/>
        <v>-55.00000000000005</v>
      </c>
      <c r="AU164" s="131">
        <f t="shared" si="73"/>
        <v>-55.00000000000005</v>
      </c>
      <c r="AV164" s="131">
        <f t="shared" si="73"/>
        <v>-55.00000000000005</v>
      </c>
      <c r="AW164" s="131">
        <f t="shared" si="73"/>
        <v>-39.99999999999994</v>
      </c>
      <c r="AX164" s="131">
        <f t="shared" si="73"/>
        <v>-54.999999999999886</v>
      </c>
      <c r="AY164" s="131">
        <f t="shared" si="73"/>
        <v>-49.999999999999886</v>
      </c>
      <c r="AZ164" s="131">
        <f t="shared" si="73"/>
        <v>-54.9999999999999</v>
      </c>
      <c r="BA164" s="131">
        <f t="shared" si="73"/>
        <v>-29.99999999999983</v>
      </c>
      <c r="BB164" s="131">
        <f t="shared" si="73"/>
        <v>-29.9999999999998</v>
      </c>
      <c r="BC164" s="131">
        <f t="shared" si="73"/>
        <v>-29.9999999999998</v>
      </c>
      <c r="BD164" s="131">
        <f t="shared" si="73"/>
        <v>-29.9999999999998</v>
      </c>
      <c r="BE164" s="131">
        <f t="shared" si="73"/>
        <v>-29.9999999999998</v>
      </c>
      <c r="BF164" s="131">
        <f t="shared" si="73"/>
        <v>-9.999999999999886</v>
      </c>
      <c r="BG164" s="131">
        <f t="shared" si="73"/>
        <v>-9.999999999999886</v>
      </c>
      <c r="BH164" s="131">
        <f t="shared" si="73"/>
        <v>-9.999999999999886</v>
      </c>
      <c r="BI164" s="131">
        <f t="shared" si="73"/>
        <v>-9.999999999999886</v>
      </c>
      <c r="BJ164" s="131">
        <f t="shared" si="73"/>
        <v>-9.999999999999886</v>
      </c>
      <c r="BK164" s="131">
        <f t="shared" si="73"/>
        <v>-9.999999999999886</v>
      </c>
      <c r="BL164" s="131">
        <f t="shared" si="73"/>
        <v>-9.999999999999886</v>
      </c>
      <c r="BM164" s="131">
        <f t="shared" si="73"/>
        <v>-9.999999999999886</v>
      </c>
    </row>
    <row r="165" spans="1:65" ht="12.75">
      <c r="A165">
        <v>33</v>
      </c>
      <c r="C165" s="131">
        <f aca="true" t="shared" si="74" ref="C165:AH165">C35-C100</f>
        <v>-24.999999999999915</v>
      </c>
      <c r="D165" s="131">
        <f t="shared" si="74"/>
        <v>-24.999999999999915</v>
      </c>
      <c r="E165" s="131">
        <f t="shared" si="74"/>
        <v>-24.999999999999915</v>
      </c>
      <c r="F165" s="131">
        <f t="shared" si="74"/>
        <v>-24.999999999999915</v>
      </c>
      <c r="G165" s="131">
        <f t="shared" si="74"/>
        <v>-24.999999999999915</v>
      </c>
      <c r="H165" s="131">
        <f t="shared" si="74"/>
        <v>-24.999999999999915</v>
      </c>
      <c r="I165" s="131">
        <f t="shared" si="74"/>
        <v>-24.999999999999915</v>
      </c>
      <c r="J165" s="131">
        <f t="shared" si="74"/>
        <v>-24.999999999999915</v>
      </c>
      <c r="K165" s="131">
        <f t="shared" si="74"/>
        <v>-24.999999999999915</v>
      </c>
      <c r="L165" s="131">
        <f t="shared" si="74"/>
        <v>-24.999999999999915</v>
      </c>
      <c r="M165" s="131">
        <f t="shared" si="74"/>
        <v>-24.999999999999915</v>
      </c>
      <c r="N165" s="131">
        <f t="shared" si="74"/>
        <v>5.000000000000057</v>
      </c>
      <c r="O165" s="131">
        <f t="shared" si="74"/>
        <v>-24.999999999999915</v>
      </c>
      <c r="P165" s="131">
        <f t="shared" si="74"/>
        <v>-24.999999999999915</v>
      </c>
      <c r="Q165" s="131">
        <f t="shared" si="74"/>
        <v>-24.999999999999886</v>
      </c>
      <c r="R165" s="131">
        <f t="shared" si="74"/>
        <v>-24.999999999999886</v>
      </c>
      <c r="S165" s="131">
        <f t="shared" si="74"/>
        <v>-24.999999999999886</v>
      </c>
      <c r="T165" s="131">
        <f t="shared" si="74"/>
        <v>-24.999999999999886</v>
      </c>
      <c r="U165" s="131">
        <f t="shared" si="74"/>
        <v>-24.999999999999915</v>
      </c>
      <c r="V165" s="131">
        <f t="shared" si="74"/>
        <v>-19.99999999999993</v>
      </c>
      <c r="W165" s="131">
        <f t="shared" si="74"/>
        <v>-19.99999999999993</v>
      </c>
      <c r="X165" s="131">
        <f t="shared" si="74"/>
        <v>-14.999999999999957</v>
      </c>
      <c r="Y165" s="131">
        <f t="shared" si="74"/>
        <v>-14.999999999999957</v>
      </c>
      <c r="Z165" s="131">
        <f t="shared" si="74"/>
        <v>-14.999999999999957</v>
      </c>
      <c r="AA165" s="131">
        <f t="shared" si="74"/>
        <v>-14.999999999999943</v>
      </c>
      <c r="AB165" s="131">
        <f t="shared" si="74"/>
        <v>-9.999999999999964</v>
      </c>
      <c r="AC165" s="131">
        <f t="shared" si="74"/>
        <v>-9.999999999999964</v>
      </c>
      <c r="AD165" s="131">
        <f t="shared" si="74"/>
        <v>-9.999999999999964</v>
      </c>
      <c r="AE165" s="131">
        <f t="shared" si="74"/>
        <v>-9.999999999999964</v>
      </c>
      <c r="AF165" s="131">
        <f t="shared" si="74"/>
        <v>7.815970093361102E-14</v>
      </c>
      <c r="AG165" s="131">
        <f t="shared" si="74"/>
        <v>7.815970093361102E-14</v>
      </c>
      <c r="AH165" s="131">
        <f t="shared" si="74"/>
        <v>10.000000000000043</v>
      </c>
      <c r="AI165" s="131">
        <f aca="true" t="shared" si="75" ref="AI165:BM165">AI35-AI100</f>
        <v>0</v>
      </c>
      <c r="AJ165" s="131">
        <f t="shared" si="75"/>
        <v>0</v>
      </c>
      <c r="AK165" s="131">
        <f t="shared" si="75"/>
        <v>0</v>
      </c>
      <c r="AL165" s="131">
        <f t="shared" si="75"/>
        <v>0</v>
      </c>
      <c r="AM165" s="131">
        <f t="shared" si="75"/>
        <v>0</v>
      </c>
      <c r="AN165" s="131">
        <f t="shared" si="75"/>
        <v>0</v>
      </c>
      <c r="AO165" s="131">
        <f t="shared" si="75"/>
        <v>0</v>
      </c>
      <c r="AP165" s="131">
        <f t="shared" si="75"/>
        <v>0</v>
      </c>
      <c r="AQ165" s="131">
        <f t="shared" si="75"/>
        <v>0</v>
      </c>
      <c r="AR165" s="131">
        <f t="shared" si="75"/>
        <v>0</v>
      </c>
      <c r="AS165" s="131">
        <f t="shared" si="75"/>
        <v>0</v>
      </c>
      <c r="AT165" s="131">
        <f t="shared" si="75"/>
        <v>-45</v>
      </c>
      <c r="AU165" s="131">
        <f t="shared" si="75"/>
        <v>-45</v>
      </c>
      <c r="AV165" s="131">
        <f t="shared" si="75"/>
        <v>-45</v>
      </c>
      <c r="AW165" s="131">
        <f t="shared" si="75"/>
        <v>-29.9999999999999</v>
      </c>
      <c r="AX165" s="131">
        <f t="shared" si="75"/>
        <v>-44.999999999999844</v>
      </c>
      <c r="AY165" s="131">
        <f t="shared" si="75"/>
        <v>-39.99999999999986</v>
      </c>
      <c r="AZ165" s="131">
        <f t="shared" si="75"/>
        <v>-44.99999999999983</v>
      </c>
      <c r="BA165" s="131">
        <f t="shared" si="75"/>
        <v>-19.999999999999773</v>
      </c>
      <c r="BB165" s="131">
        <f t="shared" si="75"/>
        <v>-19.999999999999773</v>
      </c>
      <c r="BC165" s="131">
        <f t="shared" si="75"/>
        <v>-19.999999999999773</v>
      </c>
      <c r="BD165" s="131">
        <f t="shared" si="75"/>
        <v>-19.999999999999773</v>
      </c>
      <c r="BE165" s="131">
        <f t="shared" si="75"/>
        <v>-19.999999999999773</v>
      </c>
      <c r="BF165" s="131">
        <f t="shared" si="75"/>
        <v>0</v>
      </c>
      <c r="BG165" s="131">
        <f t="shared" si="75"/>
        <v>0</v>
      </c>
      <c r="BH165" s="131">
        <f t="shared" si="75"/>
        <v>0</v>
      </c>
      <c r="BI165" s="131">
        <f t="shared" si="75"/>
        <v>0</v>
      </c>
      <c r="BJ165" s="131">
        <f t="shared" si="75"/>
        <v>0</v>
      </c>
      <c r="BK165" s="131">
        <f t="shared" si="75"/>
        <v>0</v>
      </c>
      <c r="BL165" s="131">
        <f t="shared" si="75"/>
        <v>0</v>
      </c>
      <c r="BM165" s="131">
        <f t="shared" si="75"/>
        <v>0</v>
      </c>
    </row>
    <row r="166" spans="1:65" ht="12.75">
      <c r="A166">
        <v>34</v>
      </c>
      <c r="C166" s="131">
        <f aca="true" t="shared" si="76" ref="C166:AH166">C36-C101</f>
        <v>-24.999999999999915</v>
      </c>
      <c r="D166" s="131">
        <f t="shared" si="76"/>
        <v>-24.999999999999915</v>
      </c>
      <c r="E166" s="131">
        <f t="shared" si="76"/>
        <v>-24.999999999999915</v>
      </c>
      <c r="F166" s="131">
        <f t="shared" si="76"/>
        <v>-24.999999999999915</v>
      </c>
      <c r="G166" s="131">
        <f t="shared" si="76"/>
        <v>-24.999999999999915</v>
      </c>
      <c r="H166" s="131">
        <f t="shared" si="76"/>
        <v>-24.999999999999915</v>
      </c>
      <c r="I166" s="131">
        <f t="shared" si="76"/>
        <v>-24.999999999999915</v>
      </c>
      <c r="J166" s="131">
        <f t="shared" si="76"/>
        <v>-24.999999999999915</v>
      </c>
      <c r="K166" s="131">
        <f t="shared" si="76"/>
        <v>-24.999999999999915</v>
      </c>
      <c r="L166" s="131">
        <f t="shared" si="76"/>
        <v>-24.999999999999915</v>
      </c>
      <c r="M166" s="131">
        <f t="shared" si="76"/>
        <v>-24.999999999999915</v>
      </c>
      <c r="N166" s="131">
        <f t="shared" si="76"/>
        <v>5.000000000000057</v>
      </c>
      <c r="O166" s="131">
        <f t="shared" si="76"/>
        <v>-24.999999999999915</v>
      </c>
      <c r="P166" s="131">
        <f t="shared" si="76"/>
        <v>-24.999999999999915</v>
      </c>
      <c r="Q166" s="131">
        <f t="shared" si="76"/>
        <v>-24.999999999999915</v>
      </c>
      <c r="R166" s="131">
        <f t="shared" si="76"/>
        <v>-24.999999999999915</v>
      </c>
      <c r="S166" s="131">
        <f t="shared" si="76"/>
        <v>-24.999999999999915</v>
      </c>
      <c r="T166" s="131">
        <f t="shared" si="76"/>
        <v>-24.999999999999915</v>
      </c>
      <c r="U166" s="131">
        <f t="shared" si="76"/>
        <v>-24.999999999999915</v>
      </c>
      <c r="V166" s="131">
        <f t="shared" si="76"/>
        <v>-19.99999999999993</v>
      </c>
      <c r="W166" s="131">
        <f t="shared" si="76"/>
        <v>-19.999999999999915</v>
      </c>
      <c r="X166" s="131">
        <f t="shared" si="76"/>
        <v>-14.999999999999943</v>
      </c>
      <c r="Y166" s="131">
        <f t="shared" si="76"/>
        <v>-14.999999999999943</v>
      </c>
      <c r="Z166" s="131">
        <f t="shared" si="76"/>
        <v>-14.999999999999943</v>
      </c>
      <c r="AA166" s="131">
        <f t="shared" si="76"/>
        <v>-14.999999999999943</v>
      </c>
      <c r="AB166" s="131">
        <f t="shared" si="76"/>
        <v>-9.999999999999964</v>
      </c>
      <c r="AC166" s="131">
        <f t="shared" si="76"/>
        <v>-9.999999999999964</v>
      </c>
      <c r="AD166" s="131">
        <f t="shared" si="76"/>
        <v>-9.999999999999964</v>
      </c>
      <c r="AE166" s="131">
        <f t="shared" si="76"/>
        <v>-9.999999999999964</v>
      </c>
      <c r="AF166" s="131">
        <f t="shared" si="76"/>
        <v>7.815970093361102E-14</v>
      </c>
      <c r="AG166" s="131">
        <f t="shared" si="76"/>
        <v>7.815970093361102E-14</v>
      </c>
      <c r="AH166" s="131">
        <f t="shared" si="76"/>
        <v>10.000000000000043</v>
      </c>
      <c r="AI166" s="131">
        <f aca="true" t="shared" si="77" ref="AI166:BM166">AI36-AI101</f>
        <v>0</v>
      </c>
      <c r="AJ166" s="131">
        <f t="shared" si="77"/>
        <v>0</v>
      </c>
      <c r="AK166" s="131">
        <f t="shared" si="77"/>
        <v>0</v>
      </c>
      <c r="AL166" s="131">
        <f t="shared" si="77"/>
        <v>0</v>
      </c>
      <c r="AM166" s="131">
        <f t="shared" si="77"/>
        <v>0</v>
      </c>
      <c r="AN166" s="131">
        <f t="shared" si="77"/>
        <v>0</v>
      </c>
      <c r="AO166" s="131">
        <f t="shared" si="77"/>
        <v>0</v>
      </c>
      <c r="AP166" s="131">
        <f t="shared" si="77"/>
        <v>0</v>
      </c>
      <c r="AQ166" s="131">
        <f t="shared" si="77"/>
        <v>0</v>
      </c>
      <c r="AR166" s="131">
        <f t="shared" si="77"/>
        <v>0</v>
      </c>
      <c r="AS166" s="131">
        <f t="shared" si="77"/>
        <v>0</v>
      </c>
      <c r="AT166" s="131">
        <f t="shared" si="77"/>
        <v>-45</v>
      </c>
      <c r="AU166" s="131">
        <f t="shared" si="77"/>
        <v>-45</v>
      </c>
      <c r="AV166" s="131">
        <f t="shared" si="77"/>
        <v>-45</v>
      </c>
      <c r="AW166" s="131">
        <f t="shared" si="77"/>
        <v>-29.999999999999893</v>
      </c>
      <c r="AX166" s="131">
        <f t="shared" si="77"/>
        <v>-44.99999999999984</v>
      </c>
      <c r="AY166" s="131">
        <f t="shared" si="77"/>
        <v>-39.99999999999986</v>
      </c>
      <c r="AZ166" s="131">
        <f t="shared" si="77"/>
        <v>-44.99999999999986</v>
      </c>
      <c r="BA166" s="131">
        <f t="shared" si="77"/>
        <v>-19.999999999999773</v>
      </c>
      <c r="BB166" s="131">
        <f t="shared" si="77"/>
        <v>-19.999999999999773</v>
      </c>
      <c r="BC166" s="131">
        <f t="shared" si="77"/>
        <v>-19.999999999999773</v>
      </c>
      <c r="BD166" s="131">
        <f t="shared" si="77"/>
        <v>-19.999999999999773</v>
      </c>
      <c r="BE166" s="131">
        <f t="shared" si="77"/>
        <v>-19.999999999999773</v>
      </c>
      <c r="BF166" s="131">
        <f t="shared" si="77"/>
        <v>0</v>
      </c>
      <c r="BG166" s="131">
        <f t="shared" si="77"/>
        <v>0</v>
      </c>
      <c r="BH166" s="131">
        <f t="shared" si="77"/>
        <v>0</v>
      </c>
      <c r="BI166" s="131">
        <f t="shared" si="77"/>
        <v>0</v>
      </c>
      <c r="BJ166" s="131">
        <f t="shared" si="77"/>
        <v>0</v>
      </c>
      <c r="BK166" s="131">
        <f t="shared" si="77"/>
        <v>0</v>
      </c>
      <c r="BL166" s="131">
        <f t="shared" si="77"/>
        <v>0</v>
      </c>
      <c r="BM166" s="131">
        <f t="shared" si="77"/>
        <v>0</v>
      </c>
    </row>
    <row r="167" spans="1:65" ht="12.75">
      <c r="A167">
        <v>35</v>
      </c>
      <c r="C167" s="131">
        <f aca="true" t="shared" si="78" ref="C167:AH167">C37-C102</f>
        <v>-24.999999999999915</v>
      </c>
      <c r="D167" s="131">
        <f t="shared" si="78"/>
        <v>-24.999999999999915</v>
      </c>
      <c r="E167" s="131">
        <f t="shared" si="78"/>
        <v>-24.999999999999915</v>
      </c>
      <c r="F167" s="131">
        <f t="shared" si="78"/>
        <v>-24.999999999999915</v>
      </c>
      <c r="G167" s="131">
        <f t="shared" si="78"/>
        <v>-24.999999999999915</v>
      </c>
      <c r="H167" s="131">
        <f t="shared" si="78"/>
        <v>-24.999999999999915</v>
      </c>
      <c r="I167" s="131">
        <f t="shared" si="78"/>
        <v>-24.999999999999915</v>
      </c>
      <c r="J167" s="131">
        <f t="shared" si="78"/>
        <v>-24.999999999999915</v>
      </c>
      <c r="K167" s="131">
        <f t="shared" si="78"/>
        <v>-24.999999999999915</v>
      </c>
      <c r="L167" s="131">
        <f t="shared" si="78"/>
        <v>-24.999999999999915</v>
      </c>
      <c r="M167" s="131">
        <f t="shared" si="78"/>
        <v>-24.999999999999915</v>
      </c>
      <c r="N167" s="131">
        <f t="shared" si="78"/>
        <v>5.000000000000057</v>
      </c>
      <c r="O167" s="131">
        <f t="shared" si="78"/>
        <v>-24.999999999999915</v>
      </c>
      <c r="P167" s="131">
        <f t="shared" si="78"/>
        <v>-24.999999999999915</v>
      </c>
      <c r="Q167" s="131">
        <f t="shared" si="78"/>
        <v>-24.999999999999915</v>
      </c>
      <c r="R167" s="131">
        <f t="shared" si="78"/>
        <v>-24.999999999999915</v>
      </c>
      <c r="S167" s="131">
        <f t="shared" si="78"/>
        <v>-24.999999999999915</v>
      </c>
      <c r="T167" s="131">
        <f t="shared" si="78"/>
        <v>-24.999999999999915</v>
      </c>
      <c r="U167" s="131">
        <f t="shared" si="78"/>
        <v>-24.999999999999915</v>
      </c>
      <c r="V167" s="131">
        <f t="shared" si="78"/>
        <v>-19.99999999999993</v>
      </c>
      <c r="W167" s="131">
        <f t="shared" si="78"/>
        <v>-19.999999999999915</v>
      </c>
      <c r="X167" s="131">
        <f t="shared" si="78"/>
        <v>-14.999999999999943</v>
      </c>
      <c r="Y167" s="131">
        <f t="shared" si="78"/>
        <v>-14.999999999999943</v>
      </c>
      <c r="Z167" s="131">
        <f t="shared" si="78"/>
        <v>-14.999999999999943</v>
      </c>
      <c r="AA167" s="131">
        <f t="shared" si="78"/>
        <v>-14.999999999999943</v>
      </c>
      <c r="AB167" s="131">
        <f t="shared" si="78"/>
        <v>-9.999999999999964</v>
      </c>
      <c r="AC167" s="131">
        <f t="shared" si="78"/>
        <v>-9.999999999999964</v>
      </c>
      <c r="AD167" s="131">
        <f t="shared" si="78"/>
        <v>-9.999999999999964</v>
      </c>
      <c r="AE167" s="131">
        <f t="shared" si="78"/>
        <v>-9.999999999999964</v>
      </c>
      <c r="AF167" s="131">
        <f t="shared" si="78"/>
        <v>7.815970093361102E-14</v>
      </c>
      <c r="AG167" s="131">
        <f t="shared" si="78"/>
        <v>7.815970093361102E-14</v>
      </c>
      <c r="AH167" s="131">
        <f t="shared" si="78"/>
        <v>10.000000000000043</v>
      </c>
      <c r="AI167" s="131">
        <f aca="true" t="shared" si="79" ref="AI167:BM167">AI37-AI102</f>
        <v>0</v>
      </c>
      <c r="AJ167" s="131">
        <f t="shared" si="79"/>
        <v>0</v>
      </c>
      <c r="AK167" s="131">
        <f t="shared" si="79"/>
        <v>0</v>
      </c>
      <c r="AL167" s="131">
        <f t="shared" si="79"/>
        <v>0</v>
      </c>
      <c r="AM167" s="131">
        <f t="shared" si="79"/>
        <v>0</v>
      </c>
      <c r="AN167" s="131">
        <f t="shared" si="79"/>
        <v>0</v>
      </c>
      <c r="AO167" s="131">
        <f t="shared" si="79"/>
        <v>0</v>
      </c>
      <c r="AP167" s="131">
        <f t="shared" si="79"/>
        <v>0</v>
      </c>
      <c r="AQ167" s="131">
        <f t="shared" si="79"/>
        <v>0</v>
      </c>
      <c r="AR167" s="131">
        <f t="shared" si="79"/>
        <v>0</v>
      </c>
      <c r="AS167" s="131">
        <f t="shared" si="79"/>
        <v>0</v>
      </c>
      <c r="AT167" s="131">
        <f t="shared" si="79"/>
        <v>-45</v>
      </c>
      <c r="AU167" s="131">
        <f t="shared" si="79"/>
        <v>-45</v>
      </c>
      <c r="AV167" s="131">
        <f t="shared" si="79"/>
        <v>-45</v>
      </c>
      <c r="AW167" s="131">
        <f t="shared" si="79"/>
        <v>-29.999999999999893</v>
      </c>
      <c r="AX167" s="131">
        <f t="shared" si="79"/>
        <v>-44.99999999999984</v>
      </c>
      <c r="AY167" s="131">
        <f t="shared" si="79"/>
        <v>-39.99999999999986</v>
      </c>
      <c r="AZ167" s="131">
        <f t="shared" si="79"/>
        <v>-44.99999999999986</v>
      </c>
      <c r="BA167" s="131">
        <f t="shared" si="79"/>
        <v>-19.999999999999773</v>
      </c>
      <c r="BB167" s="131">
        <f t="shared" si="79"/>
        <v>-19.999999999999773</v>
      </c>
      <c r="BC167" s="131">
        <f t="shared" si="79"/>
        <v>-19.999999999999773</v>
      </c>
      <c r="BD167" s="131">
        <f t="shared" si="79"/>
        <v>-19.999999999999773</v>
      </c>
      <c r="BE167" s="131">
        <f t="shared" si="79"/>
        <v>-19.999999999999773</v>
      </c>
      <c r="BF167" s="131">
        <f t="shared" si="79"/>
        <v>0</v>
      </c>
      <c r="BG167" s="131">
        <f t="shared" si="79"/>
        <v>0</v>
      </c>
      <c r="BH167" s="131">
        <f t="shared" si="79"/>
        <v>0</v>
      </c>
      <c r="BI167" s="131">
        <f t="shared" si="79"/>
        <v>0</v>
      </c>
      <c r="BJ167" s="131">
        <f t="shared" si="79"/>
        <v>0</v>
      </c>
      <c r="BK167" s="131">
        <f t="shared" si="79"/>
        <v>0</v>
      </c>
      <c r="BL167" s="131">
        <f t="shared" si="79"/>
        <v>0</v>
      </c>
      <c r="BM167" s="131">
        <f t="shared" si="79"/>
        <v>0</v>
      </c>
    </row>
    <row r="168" spans="1:65" ht="12.75">
      <c r="A168">
        <v>36</v>
      </c>
      <c r="C168" s="131">
        <f aca="true" t="shared" si="80" ref="C168:AH168">C38-C103</f>
        <v>-24.999999999999915</v>
      </c>
      <c r="D168" s="131">
        <f t="shared" si="80"/>
        <v>-24.999999999999915</v>
      </c>
      <c r="E168" s="131">
        <f t="shared" si="80"/>
        <v>-24.999999999999915</v>
      </c>
      <c r="F168" s="131">
        <f t="shared" si="80"/>
        <v>-24.999999999999915</v>
      </c>
      <c r="G168" s="131">
        <f t="shared" si="80"/>
        <v>-24.999999999999915</v>
      </c>
      <c r="H168" s="131">
        <f t="shared" si="80"/>
        <v>-24.999999999999915</v>
      </c>
      <c r="I168" s="131">
        <f t="shared" si="80"/>
        <v>-24.999999999999915</v>
      </c>
      <c r="J168" s="131">
        <f t="shared" si="80"/>
        <v>-24.999999999999915</v>
      </c>
      <c r="K168" s="131">
        <f t="shared" si="80"/>
        <v>-24.999999999999915</v>
      </c>
      <c r="L168" s="131">
        <f t="shared" si="80"/>
        <v>-24.999999999999915</v>
      </c>
      <c r="M168" s="131">
        <f t="shared" si="80"/>
        <v>-24.999999999999915</v>
      </c>
      <c r="N168" s="131">
        <f t="shared" si="80"/>
        <v>5.000000000000057</v>
      </c>
      <c r="O168" s="131">
        <f t="shared" si="80"/>
        <v>-24.999999999999915</v>
      </c>
      <c r="P168" s="131">
        <f t="shared" si="80"/>
        <v>-24.999999999999915</v>
      </c>
      <c r="Q168" s="131">
        <f t="shared" si="80"/>
        <v>-24.999999999999915</v>
      </c>
      <c r="R168" s="131">
        <f t="shared" si="80"/>
        <v>-24.999999999999915</v>
      </c>
      <c r="S168" s="131">
        <f t="shared" si="80"/>
        <v>-24.999999999999915</v>
      </c>
      <c r="T168" s="131">
        <f t="shared" si="80"/>
        <v>-24.999999999999915</v>
      </c>
      <c r="U168" s="131">
        <f t="shared" si="80"/>
        <v>-24.999999999999915</v>
      </c>
      <c r="V168" s="131">
        <f t="shared" si="80"/>
        <v>-19.99999999999993</v>
      </c>
      <c r="W168" s="131">
        <f t="shared" si="80"/>
        <v>-19.999999999999915</v>
      </c>
      <c r="X168" s="131">
        <f t="shared" si="80"/>
        <v>-14.999999999999943</v>
      </c>
      <c r="Y168" s="131">
        <f t="shared" si="80"/>
        <v>-14.999999999999943</v>
      </c>
      <c r="Z168" s="131">
        <f t="shared" si="80"/>
        <v>-14.999999999999943</v>
      </c>
      <c r="AA168" s="131">
        <f t="shared" si="80"/>
        <v>-14.999999999999943</v>
      </c>
      <c r="AB168" s="131">
        <f t="shared" si="80"/>
        <v>-9.999999999999964</v>
      </c>
      <c r="AC168" s="131">
        <f t="shared" si="80"/>
        <v>-9.999999999999964</v>
      </c>
      <c r="AD168" s="131">
        <f t="shared" si="80"/>
        <v>-9.999999999999964</v>
      </c>
      <c r="AE168" s="131">
        <f t="shared" si="80"/>
        <v>-9.999999999999964</v>
      </c>
      <c r="AF168" s="131">
        <f t="shared" si="80"/>
        <v>7.815970093361102E-14</v>
      </c>
      <c r="AG168" s="131">
        <f t="shared" si="80"/>
        <v>7.815970093361102E-14</v>
      </c>
      <c r="AH168" s="131">
        <f t="shared" si="80"/>
        <v>10.000000000000043</v>
      </c>
      <c r="AI168" s="131">
        <f aca="true" t="shared" si="81" ref="AI168:BM168">AI38-AI103</f>
        <v>0</v>
      </c>
      <c r="AJ168" s="131">
        <f t="shared" si="81"/>
        <v>0</v>
      </c>
      <c r="AK168" s="131">
        <f t="shared" si="81"/>
        <v>0</v>
      </c>
      <c r="AL168" s="131">
        <f t="shared" si="81"/>
        <v>0</v>
      </c>
      <c r="AM168" s="131">
        <f t="shared" si="81"/>
        <v>0</v>
      </c>
      <c r="AN168" s="131">
        <f t="shared" si="81"/>
        <v>0</v>
      </c>
      <c r="AO168" s="131">
        <f t="shared" si="81"/>
        <v>0</v>
      </c>
      <c r="AP168" s="131">
        <f t="shared" si="81"/>
        <v>0</v>
      </c>
      <c r="AQ168" s="131">
        <f t="shared" si="81"/>
        <v>0</v>
      </c>
      <c r="AR168" s="131">
        <f t="shared" si="81"/>
        <v>0</v>
      </c>
      <c r="AS168" s="131">
        <f t="shared" si="81"/>
        <v>0</v>
      </c>
      <c r="AT168" s="131">
        <f t="shared" si="81"/>
        <v>-45</v>
      </c>
      <c r="AU168" s="131">
        <f t="shared" si="81"/>
        <v>-45</v>
      </c>
      <c r="AV168" s="131">
        <f t="shared" si="81"/>
        <v>-45</v>
      </c>
      <c r="AW168" s="131">
        <f t="shared" si="81"/>
        <v>-29.999999999999893</v>
      </c>
      <c r="AX168" s="131">
        <f t="shared" si="81"/>
        <v>-44.99999999999984</v>
      </c>
      <c r="AY168" s="131">
        <f t="shared" si="81"/>
        <v>-39.99999999999986</v>
      </c>
      <c r="AZ168" s="131">
        <f t="shared" si="81"/>
        <v>-44.99999999999986</v>
      </c>
      <c r="BA168" s="131">
        <f t="shared" si="81"/>
        <v>-19.999999999999773</v>
      </c>
      <c r="BB168" s="131">
        <f t="shared" si="81"/>
        <v>-19.999999999999773</v>
      </c>
      <c r="BC168" s="131">
        <f t="shared" si="81"/>
        <v>-19.999999999999773</v>
      </c>
      <c r="BD168" s="131">
        <f t="shared" si="81"/>
        <v>-19.999999999999773</v>
      </c>
      <c r="BE168" s="131">
        <f t="shared" si="81"/>
        <v>-19.999999999999773</v>
      </c>
      <c r="BF168" s="131">
        <f t="shared" si="81"/>
        <v>0</v>
      </c>
      <c r="BG168" s="131">
        <f t="shared" si="81"/>
        <v>0</v>
      </c>
      <c r="BH168" s="131">
        <f t="shared" si="81"/>
        <v>0</v>
      </c>
      <c r="BI168" s="131">
        <f t="shared" si="81"/>
        <v>0</v>
      </c>
      <c r="BJ168" s="131">
        <f t="shared" si="81"/>
        <v>0</v>
      </c>
      <c r="BK168" s="131">
        <f t="shared" si="81"/>
        <v>0</v>
      </c>
      <c r="BL168" s="131">
        <f t="shared" si="81"/>
        <v>0</v>
      </c>
      <c r="BM168" s="131">
        <f t="shared" si="81"/>
        <v>0</v>
      </c>
    </row>
    <row r="169" spans="1:65" ht="12.75">
      <c r="A169">
        <v>37</v>
      </c>
      <c r="C169" s="131">
        <f aca="true" t="shared" si="82" ref="C169:AH169">C39-C104</f>
        <v>-24.999999999999915</v>
      </c>
      <c r="D169" s="131">
        <f t="shared" si="82"/>
        <v>-24.999999999999915</v>
      </c>
      <c r="E169" s="131">
        <f t="shared" si="82"/>
        <v>-24.999999999999915</v>
      </c>
      <c r="F169" s="131">
        <f t="shared" si="82"/>
        <v>-24.999999999999915</v>
      </c>
      <c r="G169" s="131">
        <f t="shared" si="82"/>
        <v>-24.999999999999915</v>
      </c>
      <c r="H169" s="131">
        <f t="shared" si="82"/>
        <v>-24.999999999999915</v>
      </c>
      <c r="I169" s="131">
        <f t="shared" si="82"/>
        <v>-24.999999999999915</v>
      </c>
      <c r="J169" s="131">
        <f t="shared" si="82"/>
        <v>-24.999999999999915</v>
      </c>
      <c r="K169" s="131">
        <f t="shared" si="82"/>
        <v>-24.999999999999915</v>
      </c>
      <c r="L169" s="131">
        <f t="shared" si="82"/>
        <v>-24.999999999999915</v>
      </c>
      <c r="M169" s="131">
        <f t="shared" si="82"/>
        <v>-24.999999999999915</v>
      </c>
      <c r="N169" s="131">
        <f t="shared" si="82"/>
        <v>5.000000000000057</v>
      </c>
      <c r="O169" s="131">
        <f t="shared" si="82"/>
        <v>-24.999999999999915</v>
      </c>
      <c r="P169" s="131">
        <f t="shared" si="82"/>
        <v>-24.999999999999915</v>
      </c>
      <c r="Q169" s="131">
        <f t="shared" si="82"/>
        <v>-24.999999999999915</v>
      </c>
      <c r="R169" s="131">
        <f t="shared" si="82"/>
        <v>-24.999999999999915</v>
      </c>
      <c r="S169" s="131">
        <f t="shared" si="82"/>
        <v>-24.999999999999915</v>
      </c>
      <c r="T169" s="131">
        <f t="shared" si="82"/>
        <v>-24.999999999999915</v>
      </c>
      <c r="U169" s="131">
        <f t="shared" si="82"/>
        <v>-24.999999999999915</v>
      </c>
      <c r="V169" s="131">
        <f t="shared" si="82"/>
        <v>-19.999999999999915</v>
      </c>
      <c r="W169" s="131">
        <f t="shared" si="82"/>
        <v>-19.99999999999993</v>
      </c>
      <c r="X169" s="131">
        <f t="shared" si="82"/>
        <v>-14.999999999999943</v>
      </c>
      <c r="Y169" s="131">
        <f t="shared" si="82"/>
        <v>-14.999999999999943</v>
      </c>
      <c r="Z169" s="131">
        <f t="shared" si="82"/>
        <v>-14.999999999999943</v>
      </c>
      <c r="AA169" s="131">
        <f t="shared" si="82"/>
        <v>-14.999999999999943</v>
      </c>
      <c r="AB169" s="131">
        <f t="shared" si="82"/>
        <v>-9.999999999999957</v>
      </c>
      <c r="AC169" s="131">
        <f t="shared" si="82"/>
        <v>-9.999999999999957</v>
      </c>
      <c r="AD169" s="131">
        <f t="shared" si="82"/>
        <v>-9.999999999999957</v>
      </c>
      <c r="AE169" s="131">
        <f t="shared" si="82"/>
        <v>-9.999999999999957</v>
      </c>
      <c r="AF169" s="131">
        <f t="shared" si="82"/>
        <v>7.815970093361102E-14</v>
      </c>
      <c r="AG169" s="131">
        <f t="shared" si="82"/>
        <v>7.815970093361102E-14</v>
      </c>
      <c r="AH169" s="131">
        <f t="shared" si="82"/>
        <v>10.000000000000043</v>
      </c>
      <c r="AI169" s="131">
        <f aca="true" t="shared" si="83" ref="AI169:BM169">AI39-AI104</f>
        <v>0</v>
      </c>
      <c r="AJ169" s="131">
        <f t="shared" si="83"/>
        <v>0</v>
      </c>
      <c r="AK169" s="131">
        <f t="shared" si="83"/>
        <v>0</v>
      </c>
      <c r="AL169" s="131">
        <f t="shared" si="83"/>
        <v>0</v>
      </c>
      <c r="AM169" s="131">
        <f t="shared" si="83"/>
        <v>0</v>
      </c>
      <c r="AN169" s="131">
        <f t="shared" si="83"/>
        <v>0</v>
      </c>
      <c r="AO169" s="131">
        <f t="shared" si="83"/>
        <v>0</v>
      </c>
      <c r="AP169" s="131">
        <f t="shared" si="83"/>
        <v>0</v>
      </c>
      <c r="AQ169" s="131">
        <f t="shared" si="83"/>
        <v>0</v>
      </c>
      <c r="AR169" s="131">
        <f t="shared" si="83"/>
        <v>0</v>
      </c>
      <c r="AS169" s="131">
        <f t="shared" si="83"/>
        <v>0</v>
      </c>
      <c r="AT169" s="131">
        <f t="shared" si="83"/>
        <v>-45</v>
      </c>
      <c r="AU169" s="131">
        <f t="shared" si="83"/>
        <v>-45</v>
      </c>
      <c r="AV169" s="131">
        <f t="shared" si="83"/>
        <v>-45</v>
      </c>
      <c r="AW169" s="131">
        <f t="shared" si="83"/>
        <v>-29.999999999999886</v>
      </c>
      <c r="AX169" s="131">
        <f t="shared" si="83"/>
        <v>-44.999999999999844</v>
      </c>
      <c r="AY169" s="131">
        <f t="shared" si="83"/>
        <v>-39.99999999999986</v>
      </c>
      <c r="AZ169" s="131">
        <f t="shared" si="83"/>
        <v>-44.999999999999844</v>
      </c>
      <c r="BA169" s="131">
        <f t="shared" si="83"/>
        <v>-19.999999999999773</v>
      </c>
      <c r="BB169" s="131">
        <f t="shared" si="83"/>
        <v>-19.999999999999773</v>
      </c>
      <c r="BC169" s="131">
        <f t="shared" si="83"/>
        <v>-19.999999999999773</v>
      </c>
      <c r="BD169" s="131">
        <f t="shared" si="83"/>
        <v>-19.999999999999773</v>
      </c>
      <c r="BE169" s="131">
        <f t="shared" si="83"/>
        <v>-19.999999999999773</v>
      </c>
      <c r="BF169" s="131">
        <f t="shared" si="83"/>
        <v>0</v>
      </c>
      <c r="BG169" s="131">
        <f t="shared" si="83"/>
        <v>0</v>
      </c>
      <c r="BH169" s="131">
        <f t="shared" si="83"/>
        <v>0</v>
      </c>
      <c r="BI169" s="131">
        <f t="shared" si="83"/>
        <v>0</v>
      </c>
      <c r="BJ169" s="131">
        <f t="shared" si="83"/>
        <v>0</v>
      </c>
      <c r="BK169" s="131">
        <f t="shared" si="83"/>
        <v>0</v>
      </c>
      <c r="BL169" s="131">
        <f t="shared" si="83"/>
        <v>0</v>
      </c>
      <c r="BM169" s="131">
        <f t="shared" si="83"/>
        <v>0</v>
      </c>
    </row>
    <row r="170" spans="1:65" ht="12.75">
      <c r="A170">
        <v>38</v>
      </c>
      <c r="C170" s="131">
        <f aca="true" t="shared" si="84" ref="C170:AH170">C40-C105</f>
        <v>-24.999999999999915</v>
      </c>
      <c r="D170" s="131">
        <f t="shared" si="84"/>
        <v>-24.999999999999915</v>
      </c>
      <c r="E170" s="131">
        <f t="shared" si="84"/>
        <v>-24.999999999999915</v>
      </c>
      <c r="F170" s="131">
        <f t="shared" si="84"/>
        <v>-24.999999999999915</v>
      </c>
      <c r="G170" s="131">
        <f t="shared" si="84"/>
        <v>-24.999999999999915</v>
      </c>
      <c r="H170" s="131">
        <f t="shared" si="84"/>
        <v>-24.999999999999915</v>
      </c>
      <c r="I170" s="131">
        <f t="shared" si="84"/>
        <v>-24.999999999999915</v>
      </c>
      <c r="J170" s="131">
        <f t="shared" si="84"/>
        <v>-24.999999999999915</v>
      </c>
      <c r="K170" s="131">
        <f t="shared" si="84"/>
        <v>-24.999999999999915</v>
      </c>
      <c r="L170" s="131">
        <f t="shared" si="84"/>
        <v>-24.999999999999915</v>
      </c>
      <c r="M170" s="131">
        <f t="shared" si="84"/>
        <v>-24.999999999999915</v>
      </c>
      <c r="N170" s="131">
        <f t="shared" si="84"/>
        <v>5.000000000000057</v>
      </c>
      <c r="O170" s="131">
        <f t="shared" si="84"/>
        <v>-24.999999999999915</v>
      </c>
      <c r="P170" s="131">
        <f t="shared" si="84"/>
        <v>-24.999999999999915</v>
      </c>
      <c r="Q170" s="131">
        <f t="shared" si="84"/>
        <v>-24.999999999999915</v>
      </c>
      <c r="R170" s="131">
        <f t="shared" si="84"/>
        <v>-24.999999999999915</v>
      </c>
      <c r="S170" s="131">
        <f t="shared" si="84"/>
        <v>-24.999999999999915</v>
      </c>
      <c r="T170" s="131">
        <f t="shared" si="84"/>
        <v>-24.999999999999915</v>
      </c>
      <c r="U170" s="131">
        <f t="shared" si="84"/>
        <v>-24.999999999999915</v>
      </c>
      <c r="V170" s="131">
        <f t="shared" si="84"/>
        <v>-19.999999999999915</v>
      </c>
      <c r="W170" s="131">
        <f t="shared" si="84"/>
        <v>-19.99999999999993</v>
      </c>
      <c r="X170" s="131">
        <f t="shared" si="84"/>
        <v>-14.999999999999943</v>
      </c>
      <c r="Y170" s="131">
        <f t="shared" si="84"/>
        <v>-14.999999999999943</v>
      </c>
      <c r="Z170" s="131">
        <f t="shared" si="84"/>
        <v>-14.999999999999943</v>
      </c>
      <c r="AA170" s="131">
        <f t="shared" si="84"/>
        <v>-14.999999999999943</v>
      </c>
      <c r="AB170" s="131">
        <f t="shared" si="84"/>
        <v>-9.999999999999957</v>
      </c>
      <c r="AC170" s="131">
        <f t="shared" si="84"/>
        <v>-9.999999999999957</v>
      </c>
      <c r="AD170" s="131">
        <f t="shared" si="84"/>
        <v>-9.999999999999957</v>
      </c>
      <c r="AE170" s="131">
        <f t="shared" si="84"/>
        <v>-9.999999999999957</v>
      </c>
      <c r="AF170" s="131">
        <f t="shared" si="84"/>
        <v>7.815970093361102E-14</v>
      </c>
      <c r="AG170" s="131">
        <f t="shared" si="84"/>
        <v>7.815970093361102E-14</v>
      </c>
      <c r="AH170" s="131">
        <f t="shared" si="84"/>
        <v>10.000000000000043</v>
      </c>
      <c r="AI170" s="131">
        <f aca="true" t="shared" si="85" ref="AI170:BM170">AI40-AI105</f>
        <v>0</v>
      </c>
      <c r="AJ170" s="131">
        <f t="shared" si="85"/>
        <v>0</v>
      </c>
      <c r="AK170" s="131">
        <f t="shared" si="85"/>
        <v>0</v>
      </c>
      <c r="AL170" s="131">
        <f t="shared" si="85"/>
        <v>0</v>
      </c>
      <c r="AM170" s="131">
        <f t="shared" si="85"/>
        <v>0</v>
      </c>
      <c r="AN170" s="131">
        <f t="shared" si="85"/>
        <v>0</v>
      </c>
      <c r="AO170" s="131">
        <f t="shared" si="85"/>
        <v>0</v>
      </c>
      <c r="AP170" s="131">
        <f t="shared" si="85"/>
        <v>0</v>
      </c>
      <c r="AQ170" s="131">
        <f t="shared" si="85"/>
        <v>0</v>
      </c>
      <c r="AR170" s="131">
        <f t="shared" si="85"/>
        <v>0</v>
      </c>
      <c r="AS170" s="131">
        <f t="shared" si="85"/>
        <v>0</v>
      </c>
      <c r="AT170" s="131">
        <f t="shared" si="85"/>
        <v>-45</v>
      </c>
      <c r="AU170" s="131">
        <f t="shared" si="85"/>
        <v>-45</v>
      </c>
      <c r="AV170" s="131">
        <f t="shared" si="85"/>
        <v>-45</v>
      </c>
      <c r="AW170" s="131">
        <f t="shared" si="85"/>
        <v>-29.999999999999886</v>
      </c>
      <c r="AX170" s="131">
        <f t="shared" si="85"/>
        <v>-44.999999999999844</v>
      </c>
      <c r="AY170" s="131">
        <f t="shared" si="85"/>
        <v>-39.99999999999986</v>
      </c>
      <c r="AZ170" s="131">
        <f t="shared" si="85"/>
        <v>-44.999999999999844</v>
      </c>
      <c r="BA170" s="131">
        <f t="shared" si="85"/>
        <v>-19.999999999999773</v>
      </c>
      <c r="BB170" s="131">
        <f t="shared" si="85"/>
        <v>-19.999999999999773</v>
      </c>
      <c r="BC170" s="131">
        <f t="shared" si="85"/>
        <v>-19.999999999999773</v>
      </c>
      <c r="BD170" s="131">
        <f t="shared" si="85"/>
        <v>-19.999999999999773</v>
      </c>
      <c r="BE170" s="131">
        <f t="shared" si="85"/>
        <v>-19.999999999999773</v>
      </c>
      <c r="BF170" s="131">
        <f t="shared" si="85"/>
        <v>0</v>
      </c>
      <c r="BG170" s="131">
        <f t="shared" si="85"/>
        <v>0</v>
      </c>
      <c r="BH170" s="131">
        <f t="shared" si="85"/>
        <v>0</v>
      </c>
      <c r="BI170" s="131">
        <f t="shared" si="85"/>
        <v>0</v>
      </c>
      <c r="BJ170" s="131">
        <f t="shared" si="85"/>
        <v>0</v>
      </c>
      <c r="BK170" s="131">
        <f t="shared" si="85"/>
        <v>0</v>
      </c>
      <c r="BL170" s="131">
        <f t="shared" si="85"/>
        <v>0</v>
      </c>
      <c r="BM170" s="131">
        <f t="shared" si="85"/>
        <v>0</v>
      </c>
    </row>
    <row r="171" spans="1:65" ht="12.75">
      <c r="A171">
        <v>39</v>
      </c>
      <c r="C171" s="131">
        <f aca="true" t="shared" si="86" ref="C171:AH171">C41-C106</f>
        <v>-24.999999999999915</v>
      </c>
      <c r="D171" s="131">
        <f t="shared" si="86"/>
        <v>-24.999999999999915</v>
      </c>
      <c r="E171" s="131">
        <f t="shared" si="86"/>
        <v>-24.999999999999915</v>
      </c>
      <c r="F171" s="131">
        <f t="shared" si="86"/>
        <v>-24.999999999999915</v>
      </c>
      <c r="G171" s="131">
        <f t="shared" si="86"/>
        <v>-24.999999999999915</v>
      </c>
      <c r="H171" s="131">
        <f t="shared" si="86"/>
        <v>-24.999999999999915</v>
      </c>
      <c r="I171" s="131">
        <f t="shared" si="86"/>
        <v>-24.999999999999915</v>
      </c>
      <c r="J171" s="131">
        <f t="shared" si="86"/>
        <v>-24.999999999999915</v>
      </c>
      <c r="K171" s="131">
        <f t="shared" si="86"/>
        <v>-24.999999999999915</v>
      </c>
      <c r="L171" s="131">
        <f t="shared" si="86"/>
        <v>-24.999999999999915</v>
      </c>
      <c r="M171" s="131">
        <f t="shared" si="86"/>
        <v>-24.999999999999915</v>
      </c>
      <c r="N171" s="131">
        <f t="shared" si="86"/>
        <v>5.000000000000057</v>
      </c>
      <c r="O171" s="131">
        <f t="shared" si="86"/>
        <v>-24.999999999999915</v>
      </c>
      <c r="P171" s="131">
        <f t="shared" si="86"/>
        <v>-24.999999999999915</v>
      </c>
      <c r="Q171" s="131">
        <f t="shared" si="86"/>
        <v>-24.999999999999915</v>
      </c>
      <c r="R171" s="131">
        <f t="shared" si="86"/>
        <v>-24.999999999999915</v>
      </c>
      <c r="S171" s="131">
        <f t="shared" si="86"/>
        <v>-24.999999999999915</v>
      </c>
      <c r="T171" s="131">
        <f t="shared" si="86"/>
        <v>-24.999999999999915</v>
      </c>
      <c r="U171" s="131">
        <f t="shared" si="86"/>
        <v>-24.999999999999915</v>
      </c>
      <c r="V171" s="131">
        <f t="shared" si="86"/>
        <v>-19.999999999999915</v>
      </c>
      <c r="W171" s="131">
        <f t="shared" si="86"/>
        <v>-19.99999999999993</v>
      </c>
      <c r="X171" s="131">
        <f t="shared" si="86"/>
        <v>-14.999999999999943</v>
      </c>
      <c r="Y171" s="131">
        <f t="shared" si="86"/>
        <v>-14.999999999999943</v>
      </c>
      <c r="Z171" s="131">
        <f t="shared" si="86"/>
        <v>-14.999999999999943</v>
      </c>
      <c r="AA171" s="131">
        <f t="shared" si="86"/>
        <v>-14.999999999999943</v>
      </c>
      <c r="AB171" s="131">
        <f t="shared" si="86"/>
        <v>-9.999999999999957</v>
      </c>
      <c r="AC171" s="131">
        <f t="shared" si="86"/>
        <v>-9.999999999999957</v>
      </c>
      <c r="AD171" s="131">
        <f t="shared" si="86"/>
        <v>-9.999999999999957</v>
      </c>
      <c r="AE171" s="131">
        <f t="shared" si="86"/>
        <v>-9.999999999999957</v>
      </c>
      <c r="AF171" s="131">
        <f t="shared" si="86"/>
        <v>7.815970093361102E-14</v>
      </c>
      <c r="AG171" s="131">
        <f t="shared" si="86"/>
        <v>7.815970093361102E-14</v>
      </c>
      <c r="AH171" s="131">
        <f t="shared" si="86"/>
        <v>10.000000000000043</v>
      </c>
      <c r="AI171" s="131">
        <f aca="true" t="shared" si="87" ref="AI171:BM171">AI41-AI106</f>
        <v>0</v>
      </c>
      <c r="AJ171" s="131">
        <f t="shared" si="87"/>
        <v>0</v>
      </c>
      <c r="AK171" s="131">
        <f t="shared" si="87"/>
        <v>0</v>
      </c>
      <c r="AL171" s="131">
        <f t="shared" si="87"/>
        <v>0</v>
      </c>
      <c r="AM171" s="131">
        <f t="shared" si="87"/>
        <v>0</v>
      </c>
      <c r="AN171" s="131">
        <f t="shared" si="87"/>
        <v>0</v>
      </c>
      <c r="AO171" s="131">
        <f t="shared" si="87"/>
        <v>0</v>
      </c>
      <c r="AP171" s="131">
        <f t="shared" si="87"/>
        <v>0</v>
      </c>
      <c r="AQ171" s="131">
        <f t="shared" si="87"/>
        <v>0</v>
      </c>
      <c r="AR171" s="131">
        <f t="shared" si="87"/>
        <v>0</v>
      </c>
      <c r="AS171" s="131">
        <f t="shared" si="87"/>
        <v>0</v>
      </c>
      <c r="AT171" s="131">
        <f t="shared" si="87"/>
        <v>-45</v>
      </c>
      <c r="AU171" s="131">
        <f t="shared" si="87"/>
        <v>-45</v>
      </c>
      <c r="AV171" s="131">
        <f t="shared" si="87"/>
        <v>-45</v>
      </c>
      <c r="AW171" s="131">
        <f t="shared" si="87"/>
        <v>-29.999999999999886</v>
      </c>
      <c r="AX171" s="131">
        <f t="shared" si="87"/>
        <v>-44.999999999999844</v>
      </c>
      <c r="AY171" s="131">
        <f t="shared" si="87"/>
        <v>-39.99999999999986</v>
      </c>
      <c r="AZ171" s="131">
        <f t="shared" si="87"/>
        <v>-44.999999999999844</v>
      </c>
      <c r="BA171" s="131">
        <f t="shared" si="87"/>
        <v>-19.999999999999773</v>
      </c>
      <c r="BB171" s="131">
        <f t="shared" si="87"/>
        <v>-19.999999999999773</v>
      </c>
      <c r="BC171" s="131">
        <f t="shared" si="87"/>
        <v>-19.999999999999773</v>
      </c>
      <c r="BD171" s="131">
        <f t="shared" si="87"/>
        <v>-19.999999999999773</v>
      </c>
      <c r="BE171" s="131">
        <f t="shared" si="87"/>
        <v>-19.999999999999773</v>
      </c>
      <c r="BF171" s="131">
        <f t="shared" si="87"/>
        <v>0</v>
      </c>
      <c r="BG171" s="131">
        <f t="shared" si="87"/>
        <v>0</v>
      </c>
      <c r="BH171" s="131">
        <f t="shared" si="87"/>
        <v>0</v>
      </c>
      <c r="BI171" s="131">
        <f t="shared" si="87"/>
        <v>0</v>
      </c>
      <c r="BJ171" s="131">
        <f t="shared" si="87"/>
        <v>0</v>
      </c>
      <c r="BK171" s="131">
        <f t="shared" si="87"/>
        <v>0</v>
      </c>
      <c r="BL171" s="131">
        <f t="shared" si="87"/>
        <v>0</v>
      </c>
      <c r="BM171" s="131">
        <f t="shared" si="87"/>
        <v>0</v>
      </c>
    </row>
    <row r="172" spans="1:65" ht="12.75">
      <c r="A172">
        <v>40</v>
      </c>
      <c r="C172" s="131">
        <f aca="true" t="shared" si="88" ref="C172:AH172">C42-C107</f>
        <v>-24.999999999999915</v>
      </c>
      <c r="D172" s="131">
        <f t="shared" si="88"/>
        <v>-24.999999999999915</v>
      </c>
      <c r="E172" s="131">
        <f t="shared" si="88"/>
        <v>-24.999999999999915</v>
      </c>
      <c r="F172" s="131">
        <f t="shared" si="88"/>
        <v>-24.999999999999915</v>
      </c>
      <c r="G172" s="131">
        <f t="shared" si="88"/>
        <v>-24.999999999999915</v>
      </c>
      <c r="H172" s="131">
        <f t="shared" si="88"/>
        <v>-24.999999999999915</v>
      </c>
      <c r="I172" s="131">
        <f t="shared" si="88"/>
        <v>-24.999999999999915</v>
      </c>
      <c r="J172" s="131">
        <f t="shared" si="88"/>
        <v>-24.999999999999915</v>
      </c>
      <c r="K172" s="131">
        <f t="shared" si="88"/>
        <v>-24.999999999999915</v>
      </c>
      <c r="L172" s="131">
        <f t="shared" si="88"/>
        <v>-24.999999999999915</v>
      </c>
      <c r="M172" s="131">
        <f t="shared" si="88"/>
        <v>-24.999999999999915</v>
      </c>
      <c r="N172" s="131">
        <f t="shared" si="88"/>
        <v>5.000000000000057</v>
      </c>
      <c r="O172" s="131">
        <f t="shared" si="88"/>
        <v>-24.999999999999915</v>
      </c>
      <c r="P172" s="131">
        <f t="shared" si="88"/>
        <v>-24.999999999999915</v>
      </c>
      <c r="Q172" s="131">
        <f t="shared" si="88"/>
        <v>-24.999999999999915</v>
      </c>
      <c r="R172" s="131">
        <f t="shared" si="88"/>
        <v>-24.999999999999915</v>
      </c>
      <c r="S172" s="131">
        <f t="shared" si="88"/>
        <v>-24.999999999999915</v>
      </c>
      <c r="T172" s="131">
        <f t="shared" si="88"/>
        <v>-24.999999999999915</v>
      </c>
      <c r="U172" s="131">
        <f t="shared" si="88"/>
        <v>-24.999999999999915</v>
      </c>
      <c r="V172" s="131">
        <f t="shared" si="88"/>
        <v>-19.999999999999915</v>
      </c>
      <c r="W172" s="131">
        <f t="shared" si="88"/>
        <v>-19.99999999999993</v>
      </c>
      <c r="X172" s="131">
        <f t="shared" si="88"/>
        <v>-14.999999999999943</v>
      </c>
      <c r="Y172" s="131">
        <f t="shared" si="88"/>
        <v>-14.999999999999943</v>
      </c>
      <c r="Z172" s="131">
        <f t="shared" si="88"/>
        <v>-14.999999999999943</v>
      </c>
      <c r="AA172" s="131">
        <f t="shared" si="88"/>
        <v>-14.999999999999943</v>
      </c>
      <c r="AB172" s="131">
        <f t="shared" si="88"/>
        <v>-9.999999999999957</v>
      </c>
      <c r="AC172" s="131">
        <f t="shared" si="88"/>
        <v>-9.999999999999957</v>
      </c>
      <c r="AD172" s="131">
        <f t="shared" si="88"/>
        <v>-9.999999999999957</v>
      </c>
      <c r="AE172" s="131">
        <f t="shared" si="88"/>
        <v>-9.999999999999957</v>
      </c>
      <c r="AF172" s="131">
        <f t="shared" si="88"/>
        <v>7.815970093361102E-14</v>
      </c>
      <c r="AG172" s="131">
        <f t="shared" si="88"/>
        <v>7.815970093361102E-14</v>
      </c>
      <c r="AH172" s="131">
        <f t="shared" si="88"/>
        <v>10.000000000000043</v>
      </c>
      <c r="AI172" s="131">
        <f aca="true" t="shared" si="89" ref="AI172:BM172">AI42-AI107</f>
        <v>0</v>
      </c>
      <c r="AJ172" s="131">
        <f t="shared" si="89"/>
        <v>0</v>
      </c>
      <c r="AK172" s="131">
        <f t="shared" si="89"/>
        <v>0</v>
      </c>
      <c r="AL172" s="131">
        <f t="shared" si="89"/>
        <v>0</v>
      </c>
      <c r="AM172" s="131">
        <f t="shared" si="89"/>
        <v>0</v>
      </c>
      <c r="AN172" s="131">
        <f t="shared" si="89"/>
        <v>0</v>
      </c>
      <c r="AO172" s="131">
        <f t="shared" si="89"/>
        <v>0</v>
      </c>
      <c r="AP172" s="131">
        <f t="shared" si="89"/>
        <v>0</v>
      </c>
      <c r="AQ172" s="131">
        <f t="shared" si="89"/>
        <v>0</v>
      </c>
      <c r="AR172" s="131">
        <f t="shared" si="89"/>
        <v>0</v>
      </c>
      <c r="AS172" s="131">
        <f t="shared" si="89"/>
        <v>0</v>
      </c>
      <c r="AT172" s="131">
        <f t="shared" si="89"/>
        <v>-45</v>
      </c>
      <c r="AU172" s="131">
        <f t="shared" si="89"/>
        <v>-45</v>
      </c>
      <c r="AV172" s="131">
        <f t="shared" si="89"/>
        <v>-45</v>
      </c>
      <c r="AW172" s="131">
        <f t="shared" si="89"/>
        <v>-29.999999999999886</v>
      </c>
      <c r="AX172" s="131">
        <f t="shared" si="89"/>
        <v>-44.999999999999844</v>
      </c>
      <c r="AY172" s="131">
        <f t="shared" si="89"/>
        <v>-39.99999999999986</v>
      </c>
      <c r="AZ172" s="131">
        <f t="shared" si="89"/>
        <v>-44.999999999999844</v>
      </c>
      <c r="BA172" s="131">
        <f t="shared" si="89"/>
        <v>-19.999999999999773</v>
      </c>
      <c r="BB172" s="131">
        <f t="shared" si="89"/>
        <v>-19.999999999999773</v>
      </c>
      <c r="BC172" s="131">
        <f t="shared" si="89"/>
        <v>-19.999999999999773</v>
      </c>
      <c r="BD172" s="131">
        <f t="shared" si="89"/>
        <v>-19.999999999999773</v>
      </c>
      <c r="BE172" s="131">
        <f t="shared" si="89"/>
        <v>-19.999999999999773</v>
      </c>
      <c r="BF172" s="131">
        <f t="shared" si="89"/>
        <v>0</v>
      </c>
      <c r="BG172" s="131">
        <f t="shared" si="89"/>
        <v>0</v>
      </c>
      <c r="BH172" s="131">
        <f t="shared" si="89"/>
        <v>0</v>
      </c>
      <c r="BI172" s="131">
        <f t="shared" si="89"/>
        <v>0</v>
      </c>
      <c r="BJ172" s="131">
        <f t="shared" si="89"/>
        <v>0</v>
      </c>
      <c r="BK172" s="131">
        <f t="shared" si="89"/>
        <v>0</v>
      </c>
      <c r="BL172" s="131">
        <f t="shared" si="89"/>
        <v>0</v>
      </c>
      <c r="BM172" s="131">
        <f t="shared" si="89"/>
        <v>0</v>
      </c>
    </row>
    <row r="173" spans="1:65" ht="12.75">
      <c r="A173">
        <v>41</v>
      </c>
      <c r="C173" s="131">
        <f aca="true" t="shared" si="90" ref="C173:AH173">C43-C108</f>
        <v>-24.999999999999915</v>
      </c>
      <c r="D173" s="131">
        <f t="shared" si="90"/>
        <v>-24.999999999999915</v>
      </c>
      <c r="E173" s="131">
        <f t="shared" si="90"/>
        <v>-24.999999999999915</v>
      </c>
      <c r="F173" s="131">
        <f t="shared" si="90"/>
        <v>-24.999999999999915</v>
      </c>
      <c r="G173" s="131">
        <f t="shared" si="90"/>
        <v>-24.999999999999915</v>
      </c>
      <c r="H173" s="131">
        <f t="shared" si="90"/>
        <v>-24.999999999999915</v>
      </c>
      <c r="I173" s="131">
        <f t="shared" si="90"/>
        <v>-24.999999999999915</v>
      </c>
      <c r="J173" s="131">
        <f t="shared" si="90"/>
        <v>-24.999999999999915</v>
      </c>
      <c r="K173" s="131">
        <f t="shared" si="90"/>
        <v>-24.999999999999915</v>
      </c>
      <c r="L173" s="131">
        <f t="shared" si="90"/>
        <v>-24.999999999999915</v>
      </c>
      <c r="M173" s="131">
        <f t="shared" si="90"/>
        <v>-24.999999999999915</v>
      </c>
      <c r="N173" s="131">
        <f t="shared" si="90"/>
        <v>5.000000000000057</v>
      </c>
      <c r="O173" s="131">
        <f t="shared" si="90"/>
        <v>-24.999999999999915</v>
      </c>
      <c r="P173" s="131">
        <f t="shared" si="90"/>
        <v>-24.999999999999915</v>
      </c>
      <c r="Q173" s="131">
        <f t="shared" si="90"/>
        <v>-24.999999999999915</v>
      </c>
      <c r="R173" s="131">
        <f t="shared" si="90"/>
        <v>-24.999999999999915</v>
      </c>
      <c r="S173" s="131">
        <f t="shared" si="90"/>
        <v>-24.999999999999915</v>
      </c>
      <c r="T173" s="131">
        <f t="shared" si="90"/>
        <v>-24.999999999999915</v>
      </c>
      <c r="U173" s="131">
        <f t="shared" si="90"/>
        <v>-24.999999999999915</v>
      </c>
      <c r="V173" s="131">
        <f t="shared" si="90"/>
        <v>-19.999999999999915</v>
      </c>
      <c r="W173" s="131">
        <f t="shared" si="90"/>
        <v>-19.99999999999993</v>
      </c>
      <c r="X173" s="131">
        <f t="shared" si="90"/>
        <v>-14.999999999999943</v>
      </c>
      <c r="Y173" s="131">
        <f t="shared" si="90"/>
        <v>-14.999999999999943</v>
      </c>
      <c r="Z173" s="131">
        <f t="shared" si="90"/>
        <v>-14.999999999999943</v>
      </c>
      <c r="AA173" s="131">
        <f t="shared" si="90"/>
        <v>-14.999999999999943</v>
      </c>
      <c r="AB173" s="131">
        <f t="shared" si="90"/>
        <v>-9.999999999999957</v>
      </c>
      <c r="AC173" s="131">
        <f t="shared" si="90"/>
        <v>-9.999999999999957</v>
      </c>
      <c r="AD173" s="131">
        <f t="shared" si="90"/>
        <v>-9.999999999999957</v>
      </c>
      <c r="AE173" s="131">
        <f t="shared" si="90"/>
        <v>-9.999999999999957</v>
      </c>
      <c r="AF173" s="131">
        <f t="shared" si="90"/>
        <v>7.815970093361102E-14</v>
      </c>
      <c r="AG173" s="131">
        <f t="shared" si="90"/>
        <v>7.815970093361102E-14</v>
      </c>
      <c r="AH173" s="131">
        <f t="shared" si="90"/>
        <v>10.000000000000043</v>
      </c>
      <c r="AI173" s="131">
        <f aca="true" t="shared" si="91" ref="AI173:BM173">AI43-AI108</f>
        <v>0</v>
      </c>
      <c r="AJ173" s="131">
        <f t="shared" si="91"/>
        <v>0</v>
      </c>
      <c r="AK173" s="131">
        <f t="shared" si="91"/>
        <v>0</v>
      </c>
      <c r="AL173" s="131">
        <f t="shared" si="91"/>
        <v>0</v>
      </c>
      <c r="AM173" s="131">
        <f t="shared" si="91"/>
        <v>0</v>
      </c>
      <c r="AN173" s="131">
        <f t="shared" si="91"/>
        <v>0</v>
      </c>
      <c r="AO173" s="131">
        <f t="shared" si="91"/>
        <v>0</v>
      </c>
      <c r="AP173" s="131">
        <f t="shared" si="91"/>
        <v>0</v>
      </c>
      <c r="AQ173" s="131">
        <f t="shared" si="91"/>
        <v>0</v>
      </c>
      <c r="AR173" s="131">
        <f t="shared" si="91"/>
        <v>0</v>
      </c>
      <c r="AS173" s="131">
        <f t="shared" si="91"/>
        <v>0</v>
      </c>
      <c r="AT173" s="131">
        <f t="shared" si="91"/>
        <v>-45</v>
      </c>
      <c r="AU173" s="131">
        <f t="shared" si="91"/>
        <v>-45</v>
      </c>
      <c r="AV173" s="131">
        <f t="shared" si="91"/>
        <v>-45</v>
      </c>
      <c r="AW173" s="131">
        <f t="shared" si="91"/>
        <v>-29.999999999999886</v>
      </c>
      <c r="AX173" s="131">
        <f t="shared" si="91"/>
        <v>-44.999999999999844</v>
      </c>
      <c r="AY173" s="131">
        <f t="shared" si="91"/>
        <v>-39.99999999999986</v>
      </c>
      <c r="AZ173" s="131">
        <f t="shared" si="91"/>
        <v>-44.999999999999844</v>
      </c>
      <c r="BA173" s="131">
        <f t="shared" si="91"/>
        <v>-19.999999999999773</v>
      </c>
      <c r="BB173" s="131">
        <f t="shared" si="91"/>
        <v>-19.999999999999773</v>
      </c>
      <c r="BC173" s="131">
        <f t="shared" si="91"/>
        <v>-19.999999999999773</v>
      </c>
      <c r="BD173" s="131">
        <f t="shared" si="91"/>
        <v>-19.999999999999773</v>
      </c>
      <c r="BE173" s="131">
        <f t="shared" si="91"/>
        <v>-19.999999999999773</v>
      </c>
      <c r="BF173" s="131">
        <f t="shared" si="91"/>
        <v>0</v>
      </c>
      <c r="BG173" s="131">
        <f t="shared" si="91"/>
        <v>0</v>
      </c>
      <c r="BH173" s="131">
        <f t="shared" si="91"/>
        <v>0</v>
      </c>
      <c r="BI173" s="131">
        <f t="shared" si="91"/>
        <v>0</v>
      </c>
      <c r="BJ173" s="131">
        <f t="shared" si="91"/>
        <v>0</v>
      </c>
      <c r="BK173" s="131">
        <f t="shared" si="91"/>
        <v>0</v>
      </c>
      <c r="BL173" s="131">
        <f t="shared" si="91"/>
        <v>0</v>
      </c>
      <c r="BM173" s="131">
        <f t="shared" si="91"/>
        <v>0</v>
      </c>
    </row>
    <row r="174" spans="1:65" ht="12.75">
      <c r="A174">
        <v>42</v>
      </c>
      <c r="C174" s="131">
        <f aca="true" t="shared" si="92" ref="C174:AH174">C44-C109</f>
        <v>-24.999999999999915</v>
      </c>
      <c r="D174" s="131">
        <f t="shared" si="92"/>
        <v>-24.999999999999915</v>
      </c>
      <c r="E174" s="131">
        <f t="shared" si="92"/>
        <v>-24.999999999999915</v>
      </c>
      <c r="F174" s="131">
        <f t="shared" si="92"/>
        <v>-24.999999999999915</v>
      </c>
      <c r="G174" s="131">
        <f t="shared" si="92"/>
        <v>-24.999999999999915</v>
      </c>
      <c r="H174" s="131">
        <f t="shared" si="92"/>
        <v>-24.999999999999915</v>
      </c>
      <c r="I174" s="131">
        <f t="shared" si="92"/>
        <v>-24.999999999999915</v>
      </c>
      <c r="J174" s="131">
        <f t="shared" si="92"/>
        <v>-24.999999999999915</v>
      </c>
      <c r="K174" s="131">
        <f t="shared" si="92"/>
        <v>-24.999999999999915</v>
      </c>
      <c r="L174" s="131">
        <f t="shared" si="92"/>
        <v>-24.999999999999915</v>
      </c>
      <c r="M174" s="131">
        <f t="shared" si="92"/>
        <v>-24.999999999999915</v>
      </c>
      <c r="N174" s="131">
        <f t="shared" si="92"/>
        <v>5.000000000000057</v>
      </c>
      <c r="O174" s="131">
        <f t="shared" si="92"/>
        <v>-24.999999999999915</v>
      </c>
      <c r="P174" s="131">
        <f t="shared" si="92"/>
        <v>-24.999999999999915</v>
      </c>
      <c r="Q174" s="131">
        <f t="shared" si="92"/>
        <v>-24.999999999999915</v>
      </c>
      <c r="R174" s="131">
        <f t="shared" si="92"/>
        <v>-24.999999999999915</v>
      </c>
      <c r="S174" s="131">
        <f t="shared" si="92"/>
        <v>-24.999999999999915</v>
      </c>
      <c r="T174" s="131">
        <f t="shared" si="92"/>
        <v>-24.999999999999915</v>
      </c>
      <c r="U174" s="131">
        <f t="shared" si="92"/>
        <v>-24.999999999999915</v>
      </c>
      <c r="V174" s="131">
        <f t="shared" si="92"/>
        <v>-19.999999999999915</v>
      </c>
      <c r="W174" s="131">
        <f t="shared" si="92"/>
        <v>-19.99999999999993</v>
      </c>
      <c r="X174" s="131">
        <f t="shared" si="92"/>
        <v>-14.999999999999943</v>
      </c>
      <c r="Y174" s="131">
        <f t="shared" si="92"/>
        <v>-14.999999999999943</v>
      </c>
      <c r="Z174" s="131">
        <f t="shared" si="92"/>
        <v>-14.999999999999943</v>
      </c>
      <c r="AA174" s="131">
        <f t="shared" si="92"/>
        <v>-14.999999999999943</v>
      </c>
      <c r="AB174" s="131">
        <f t="shared" si="92"/>
        <v>-9.999999999999957</v>
      </c>
      <c r="AC174" s="131">
        <f t="shared" si="92"/>
        <v>-9.999999999999957</v>
      </c>
      <c r="AD174" s="131">
        <f t="shared" si="92"/>
        <v>-9.999999999999957</v>
      </c>
      <c r="AE174" s="131">
        <f t="shared" si="92"/>
        <v>-9.999999999999957</v>
      </c>
      <c r="AF174" s="131">
        <f t="shared" si="92"/>
        <v>7.815970093361102E-14</v>
      </c>
      <c r="AG174" s="131">
        <f t="shared" si="92"/>
        <v>7.815970093361102E-14</v>
      </c>
      <c r="AH174" s="131">
        <f t="shared" si="92"/>
        <v>10.000000000000043</v>
      </c>
      <c r="AI174" s="131">
        <f aca="true" t="shared" si="93" ref="AI174:BM174">AI44-AI109</f>
        <v>0</v>
      </c>
      <c r="AJ174" s="131">
        <f t="shared" si="93"/>
        <v>0</v>
      </c>
      <c r="AK174" s="131">
        <f t="shared" si="93"/>
        <v>0</v>
      </c>
      <c r="AL174" s="131">
        <f t="shared" si="93"/>
        <v>0</v>
      </c>
      <c r="AM174" s="131">
        <f t="shared" si="93"/>
        <v>0</v>
      </c>
      <c r="AN174" s="131">
        <f t="shared" si="93"/>
        <v>0</v>
      </c>
      <c r="AO174" s="131">
        <f t="shared" si="93"/>
        <v>0</v>
      </c>
      <c r="AP174" s="131">
        <f t="shared" si="93"/>
        <v>0</v>
      </c>
      <c r="AQ174" s="131">
        <f t="shared" si="93"/>
        <v>0</v>
      </c>
      <c r="AR174" s="131">
        <f t="shared" si="93"/>
        <v>0</v>
      </c>
      <c r="AS174" s="131">
        <f t="shared" si="93"/>
        <v>0</v>
      </c>
      <c r="AT174" s="131">
        <f t="shared" si="93"/>
        <v>-45</v>
      </c>
      <c r="AU174" s="131">
        <f t="shared" si="93"/>
        <v>-45</v>
      </c>
      <c r="AV174" s="131">
        <f t="shared" si="93"/>
        <v>-45</v>
      </c>
      <c r="AW174" s="131">
        <f t="shared" si="93"/>
        <v>-29.999999999999886</v>
      </c>
      <c r="AX174" s="131">
        <f t="shared" si="93"/>
        <v>-44.999999999999844</v>
      </c>
      <c r="AY174" s="131">
        <f t="shared" si="93"/>
        <v>-39.99999999999986</v>
      </c>
      <c r="AZ174" s="131">
        <f t="shared" si="93"/>
        <v>-44.999999999999844</v>
      </c>
      <c r="BA174" s="131">
        <f t="shared" si="93"/>
        <v>-19.999999999999773</v>
      </c>
      <c r="BB174" s="131">
        <f t="shared" si="93"/>
        <v>-19.999999999999773</v>
      </c>
      <c r="BC174" s="131">
        <f t="shared" si="93"/>
        <v>-19.999999999999773</v>
      </c>
      <c r="BD174" s="131">
        <f t="shared" si="93"/>
        <v>-19.999999999999773</v>
      </c>
      <c r="BE174" s="131">
        <f t="shared" si="93"/>
        <v>-19.999999999999773</v>
      </c>
      <c r="BF174" s="131">
        <f t="shared" si="93"/>
        <v>0</v>
      </c>
      <c r="BG174" s="131">
        <f t="shared" si="93"/>
        <v>0</v>
      </c>
      <c r="BH174" s="131">
        <f t="shared" si="93"/>
        <v>0</v>
      </c>
      <c r="BI174" s="131">
        <f t="shared" si="93"/>
        <v>0</v>
      </c>
      <c r="BJ174" s="131">
        <f t="shared" si="93"/>
        <v>0</v>
      </c>
      <c r="BK174" s="131">
        <f t="shared" si="93"/>
        <v>0</v>
      </c>
      <c r="BL174" s="131">
        <f t="shared" si="93"/>
        <v>0</v>
      </c>
      <c r="BM174" s="131">
        <f t="shared" si="93"/>
        <v>0</v>
      </c>
    </row>
    <row r="175" spans="1:65" ht="12.75">
      <c r="A175">
        <v>43</v>
      </c>
      <c r="C175" s="131">
        <f aca="true" t="shared" si="94" ref="C175:AH175">C45-C110</f>
        <v>-24.999999999999915</v>
      </c>
      <c r="D175" s="131">
        <f t="shared" si="94"/>
        <v>-24.999999999999915</v>
      </c>
      <c r="E175" s="131">
        <f t="shared" si="94"/>
        <v>-24.999999999999915</v>
      </c>
      <c r="F175" s="131">
        <f t="shared" si="94"/>
        <v>-24.999999999999915</v>
      </c>
      <c r="G175" s="131">
        <f t="shared" si="94"/>
        <v>-24.999999999999915</v>
      </c>
      <c r="H175" s="131">
        <f t="shared" si="94"/>
        <v>-24.999999999999915</v>
      </c>
      <c r="I175" s="131">
        <f t="shared" si="94"/>
        <v>-24.999999999999915</v>
      </c>
      <c r="J175" s="131">
        <f t="shared" si="94"/>
        <v>-24.999999999999915</v>
      </c>
      <c r="K175" s="131">
        <f t="shared" si="94"/>
        <v>-24.999999999999915</v>
      </c>
      <c r="L175" s="131">
        <f t="shared" si="94"/>
        <v>-24.999999999999915</v>
      </c>
      <c r="M175" s="131">
        <f t="shared" si="94"/>
        <v>-24.999999999999915</v>
      </c>
      <c r="N175" s="131">
        <f t="shared" si="94"/>
        <v>5.000000000000057</v>
      </c>
      <c r="O175" s="131">
        <f t="shared" si="94"/>
        <v>-24.999999999999915</v>
      </c>
      <c r="P175" s="131">
        <f t="shared" si="94"/>
        <v>-24.999999999999915</v>
      </c>
      <c r="Q175" s="131">
        <f t="shared" si="94"/>
        <v>-24.999999999999915</v>
      </c>
      <c r="R175" s="131">
        <f t="shared" si="94"/>
        <v>-24.999999999999915</v>
      </c>
      <c r="S175" s="131">
        <f t="shared" si="94"/>
        <v>-24.999999999999915</v>
      </c>
      <c r="T175" s="131">
        <f t="shared" si="94"/>
        <v>-24.999999999999915</v>
      </c>
      <c r="U175" s="131">
        <f t="shared" si="94"/>
        <v>-24.999999999999915</v>
      </c>
      <c r="V175" s="131">
        <f t="shared" si="94"/>
        <v>-19.999999999999915</v>
      </c>
      <c r="W175" s="131">
        <f t="shared" si="94"/>
        <v>-19.99999999999993</v>
      </c>
      <c r="X175" s="131">
        <f t="shared" si="94"/>
        <v>-14.999999999999943</v>
      </c>
      <c r="Y175" s="131">
        <f t="shared" si="94"/>
        <v>-14.999999999999943</v>
      </c>
      <c r="Z175" s="131">
        <f t="shared" si="94"/>
        <v>-14.999999999999943</v>
      </c>
      <c r="AA175" s="131">
        <f t="shared" si="94"/>
        <v>-14.999999999999943</v>
      </c>
      <c r="AB175" s="131">
        <f t="shared" si="94"/>
        <v>-9.999999999999957</v>
      </c>
      <c r="AC175" s="131">
        <f t="shared" si="94"/>
        <v>-9.999999999999957</v>
      </c>
      <c r="AD175" s="131">
        <f t="shared" si="94"/>
        <v>-9.999999999999957</v>
      </c>
      <c r="AE175" s="131">
        <f t="shared" si="94"/>
        <v>-9.999999999999957</v>
      </c>
      <c r="AF175" s="131">
        <f t="shared" si="94"/>
        <v>7.815970093361102E-14</v>
      </c>
      <c r="AG175" s="131">
        <f t="shared" si="94"/>
        <v>7.815970093361102E-14</v>
      </c>
      <c r="AH175" s="131">
        <f t="shared" si="94"/>
        <v>10.000000000000043</v>
      </c>
      <c r="AI175" s="131">
        <f aca="true" t="shared" si="95" ref="AI175:BM175">AI45-AI110</f>
        <v>0</v>
      </c>
      <c r="AJ175" s="131">
        <f t="shared" si="95"/>
        <v>0</v>
      </c>
      <c r="AK175" s="131">
        <f t="shared" si="95"/>
        <v>0</v>
      </c>
      <c r="AL175" s="131">
        <f t="shared" si="95"/>
        <v>0</v>
      </c>
      <c r="AM175" s="131">
        <f t="shared" si="95"/>
        <v>0</v>
      </c>
      <c r="AN175" s="131">
        <f t="shared" si="95"/>
        <v>0</v>
      </c>
      <c r="AO175" s="131">
        <f t="shared" si="95"/>
        <v>0</v>
      </c>
      <c r="AP175" s="131">
        <f t="shared" si="95"/>
        <v>0</v>
      </c>
      <c r="AQ175" s="131">
        <f t="shared" si="95"/>
        <v>0</v>
      </c>
      <c r="AR175" s="131">
        <f t="shared" si="95"/>
        <v>0</v>
      </c>
      <c r="AS175" s="131">
        <f t="shared" si="95"/>
        <v>0</v>
      </c>
      <c r="AT175" s="131">
        <f t="shared" si="95"/>
        <v>-45</v>
      </c>
      <c r="AU175" s="131">
        <f t="shared" si="95"/>
        <v>-45</v>
      </c>
      <c r="AV175" s="131">
        <f t="shared" si="95"/>
        <v>-45</v>
      </c>
      <c r="AW175" s="131">
        <f t="shared" si="95"/>
        <v>-29.999999999999886</v>
      </c>
      <c r="AX175" s="131">
        <f t="shared" si="95"/>
        <v>-44.999999999999844</v>
      </c>
      <c r="AY175" s="131">
        <f t="shared" si="95"/>
        <v>-39.99999999999986</v>
      </c>
      <c r="AZ175" s="131">
        <f t="shared" si="95"/>
        <v>-44.999999999999844</v>
      </c>
      <c r="BA175" s="131">
        <f t="shared" si="95"/>
        <v>-19.999999999999773</v>
      </c>
      <c r="BB175" s="131">
        <f t="shared" si="95"/>
        <v>-19.999999999999773</v>
      </c>
      <c r="BC175" s="131">
        <f t="shared" si="95"/>
        <v>-19.999999999999773</v>
      </c>
      <c r="BD175" s="131">
        <f t="shared" si="95"/>
        <v>-19.999999999999773</v>
      </c>
      <c r="BE175" s="131">
        <f t="shared" si="95"/>
        <v>-19.999999999999773</v>
      </c>
      <c r="BF175" s="131">
        <f t="shared" si="95"/>
        <v>0</v>
      </c>
      <c r="BG175" s="131">
        <f t="shared" si="95"/>
        <v>0</v>
      </c>
      <c r="BH175" s="131">
        <f t="shared" si="95"/>
        <v>0</v>
      </c>
      <c r="BI175" s="131">
        <f t="shared" si="95"/>
        <v>0</v>
      </c>
      <c r="BJ175" s="131">
        <f t="shared" si="95"/>
        <v>0</v>
      </c>
      <c r="BK175" s="131">
        <f t="shared" si="95"/>
        <v>0</v>
      </c>
      <c r="BL175" s="131">
        <f t="shared" si="95"/>
        <v>0</v>
      </c>
      <c r="BM175" s="131">
        <f t="shared" si="95"/>
        <v>0</v>
      </c>
    </row>
    <row r="176" spans="1:65" ht="12.75">
      <c r="A176">
        <v>44</v>
      </c>
      <c r="C176" s="131">
        <f aca="true" t="shared" si="96" ref="C176:AH176">C46-C111</f>
        <v>20.000000000000085</v>
      </c>
      <c r="D176" s="131">
        <f t="shared" si="96"/>
        <v>20.000000000000085</v>
      </c>
      <c r="E176" s="131">
        <f t="shared" si="96"/>
        <v>20.000000000000085</v>
      </c>
      <c r="F176" s="131">
        <f t="shared" si="96"/>
        <v>20.000000000000085</v>
      </c>
      <c r="G176" s="131">
        <f t="shared" si="96"/>
        <v>20.000000000000085</v>
      </c>
      <c r="H176" s="131">
        <f t="shared" si="96"/>
        <v>20.000000000000085</v>
      </c>
      <c r="I176" s="131">
        <f t="shared" si="96"/>
        <v>20.000000000000085</v>
      </c>
      <c r="J176" s="131">
        <f t="shared" si="96"/>
        <v>20.000000000000085</v>
      </c>
      <c r="K176" s="131">
        <f t="shared" si="96"/>
        <v>20.000000000000085</v>
      </c>
      <c r="L176" s="131">
        <f t="shared" si="96"/>
        <v>20.000000000000085</v>
      </c>
      <c r="M176" s="131">
        <f t="shared" si="96"/>
        <v>20.000000000000085</v>
      </c>
      <c r="N176" s="131">
        <f t="shared" si="96"/>
        <v>50.00000000000006</v>
      </c>
      <c r="O176" s="131">
        <f t="shared" si="96"/>
        <v>20.000000000000085</v>
      </c>
      <c r="P176" s="131">
        <f t="shared" si="96"/>
        <v>20.000000000000085</v>
      </c>
      <c r="Q176" s="131">
        <f t="shared" si="96"/>
        <v>20.000000000000085</v>
      </c>
      <c r="R176" s="131">
        <f t="shared" si="96"/>
        <v>20.000000000000085</v>
      </c>
      <c r="S176" s="131">
        <f t="shared" si="96"/>
        <v>20.000000000000085</v>
      </c>
      <c r="T176" s="131">
        <f t="shared" si="96"/>
        <v>20.000000000000085</v>
      </c>
      <c r="U176" s="131">
        <f t="shared" si="96"/>
        <v>20.000000000000085</v>
      </c>
      <c r="V176" s="131">
        <f t="shared" si="96"/>
        <v>25.000000000000085</v>
      </c>
      <c r="W176" s="131">
        <f t="shared" si="96"/>
        <v>25.000000000000085</v>
      </c>
      <c r="X176" s="131">
        <f t="shared" si="96"/>
        <v>30.000000000000057</v>
      </c>
      <c r="Y176" s="131">
        <f t="shared" si="96"/>
        <v>30.000000000000057</v>
      </c>
      <c r="Z176" s="131">
        <f t="shared" si="96"/>
        <v>30.000000000000057</v>
      </c>
      <c r="AA176" s="131">
        <f t="shared" si="96"/>
        <v>30.000000000000057</v>
      </c>
      <c r="AB176" s="131">
        <f t="shared" si="96"/>
        <v>35.00000000000004</v>
      </c>
      <c r="AC176" s="131">
        <f t="shared" si="96"/>
        <v>35.00000000000004</v>
      </c>
      <c r="AD176" s="131">
        <f t="shared" si="96"/>
        <v>35.00000000000004</v>
      </c>
      <c r="AE176" s="131">
        <f t="shared" si="96"/>
        <v>35.00000000000004</v>
      </c>
      <c r="AF176" s="131">
        <f t="shared" si="96"/>
        <v>45.000000000000085</v>
      </c>
      <c r="AG176" s="131">
        <f t="shared" si="96"/>
        <v>45.000000000000085</v>
      </c>
      <c r="AH176" s="131">
        <f t="shared" si="96"/>
        <v>55.00000000000005</v>
      </c>
      <c r="AI176" s="131">
        <f aca="true" t="shared" si="97" ref="AI176:BM176">AI46-AI111</f>
        <v>45</v>
      </c>
      <c r="AJ176" s="131">
        <f t="shared" si="97"/>
        <v>45</v>
      </c>
      <c r="AK176" s="131">
        <f t="shared" si="97"/>
        <v>45</v>
      </c>
      <c r="AL176" s="131">
        <f t="shared" si="97"/>
        <v>45</v>
      </c>
      <c r="AM176" s="131">
        <f t="shared" si="97"/>
        <v>45</v>
      </c>
      <c r="AN176" s="131">
        <f t="shared" si="97"/>
        <v>45</v>
      </c>
      <c r="AO176" s="131">
        <f t="shared" si="97"/>
        <v>45</v>
      </c>
      <c r="AP176" s="131">
        <f t="shared" si="97"/>
        <v>45</v>
      </c>
      <c r="AQ176" s="131">
        <f t="shared" si="97"/>
        <v>45</v>
      </c>
      <c r="AR176" s="131">
        <f t="shared" si="97"/>
        <v>45</v>
      </c>
      <c r="AS176" s="131">
        <f t="shared" si="97"/>
        <v>45</v>
      </c>
      <c r="AT176" s="131">
        <f t="shared" si="97"/>
        <v>0</v>
      </c>
      <c r="AU176" s="131">
        <f t="shared" si="97"/>
        <v>0</v>
      </c>
      <c r="AV176" s="131">
        <f t="shared" si="97"/>
        <v>0</v>
      </c>
      <c r="AW176" s="131">
        <f t="shared" si="97"/>
        <v>15.000000000000107</v>
      </c>
      <c r="AX176" s="131">
        <f t="shared" si="97"/>
        <v>1.5631940186722204E-13</v>
      </c>
      <c r="AY176" s="131">
        <f t="shared" si="97"/>
        <v>5.000000000000142</v>
      </c>
      <c r="AZ176" s="131">
        <f t="shared" si="97"/>
        <v>1.5631940186722204E-13</v>
      </c>
      <c r="BA176" s="131">
        <f t="shared" si="97"/>
        <v>25.000000000000227</v>
      </c>
      <c r="BB176" s="131">
        <f t="shared" si="97"/>
        <v>25.000000000000227</v>
      </c>
      <c r="BC176" s="131">
        <f t="shared" si="97"/>
        <v>25.000000000000227</v>
      </c>
      <c r="BD176" s="131">
        <f t="shared" si="97"/>
        <v>25.000000000000227</v>
      </c>
      <c r="BE176" s="131">
        <f t="shared" si="97"/>
        <v>25.000000000000227</v>
      </c>
      <c r="BF176" s="131">
        <f t="shared" si="97"/>
        <v>45.00000000000017</v>
      </c>
      <c r="BG176" s="131">
        <f t="shared" si="97"/>
        <v>45.00000000000017</v>
      </c>
      <c r="BH176" s="131">
        <f t="shared" si="97"/>
        <v>45.00000000000017</v>
      </c>
      <c r="BI176" s="131">
        <f t="shared" si="97"/>
        <v>45.00000000000017</v>
      </c>
      <c r="BJ176" s="131">
        <f t="shared" si="97"/>
        <v>45.00000000000017</v>
      </c>
      <c r="BK176" s="131">
        <f t="shared" si="97"/>
        <v>45.00000000000017</v>
      </c>
      <c r="BL176" s="131">
        <f t="shared" si="97"/>
        <v>45.00000000000014</v>
      </c>
      <c r="BM176" s="131">
        <f t="shared" si="97"/>
        <v>45.00000000000014</v>
      </c>
    </row>
    <row r="177" spans="1:65" ht="12.75">
      <c r="A177">
        <v>45</v>
      </c>
      <c r="C177" s="131">
        <f aca="true" t="shared" si="98" ref="C177:AH177">C47-C112</f>
        <v>20.000000000000085</v>
      </c>
      <c r="D177" s="131">
        <f t="shared" si="98"/>
        <v>20.000000000000085</v>
      </c>
      <c r="E177" s="131">
        <f t="shared" si="98"/>
        <v>20.000000000000085</v>
      </c>
      <c r="F177" s="131">
        <f t="shared" si="98"/>
        <v>20.000000000000085</v>
      </c>
      <c r="G177" s="131">
        <f t="shared" si="98"/>
        <v>20.000000000000085</v>
      </c>
      <c r="H177" s="131">
        <f t="shared" si="98"/>
        <v>20.000000000000085</v>
      </c>
      <c r="I177" s="131">
        <f t="shared" si="98"/>
        <v>20.000000000000085</v>
      </c>
      <c r="J177" s="131">
        <f t="shared" si="98"/>
        <v>20.000000000000085</v>
      </c>
      <c r="K177" s="131">
        <f t="shared" si="98"/>
        <v>20.000000000000085</v>
      </c>
      <c r="L177" s="131">
        <f t="shared" si="98"/>
        <v>20.000000000000085</v>
      </c>
      <c r="M177" s="131">
        <f t="shared" si="98"/>
        <v>20.000000000000085</v>
      </c>
      <c r="N177" s="131">
        <f t="shared" si="98"/>
        <v>50.00000000000006</v>
      </c>
      <c r="O177" s="131">
        <f t="shared" si="98"/>
        <v>20.000000000000085</v>
      </c>
      <c r="P177" s="131">
        <f t="shared" si="98"/>
        <v>20.000000000000085</v>
      </c>
      <c r="Q177" s="131">
        <f t="shared" si="98"/>
        <v>20.000000000000085</v>
      </c>
      <c r="R177" s="131">
        <f t="shared" si="98"/>
        <v>20.000000000000085</v>
      </c>
      <c r="S177" s="131">
        <f t="shared" si="98"/>
        <v>20.000000000000085</v>
      </c>
      <c r="T177" s="131">
        <f t="shared" si="98"/>
        <v>20.000000000000085</v>
      </c>
      <c r="U177" s="131">
        <f t="shared" si="98"/>
        <v>20.000000000000085</v>
      </c>
      <c r="V177" s="131">
        <f t="shared" si="98"/>
        <v>25.000000000000085</v>
      </c>
      <c r="W177" s="131">
        <f t="shared" si="98"/>
        <v>25.000000000000085</v>
      </c>
      <c r="X177" s="131">
        <f t="shared" si="98"/>
        <v>30.000000000000057</v>
      </c>
      <c r="Y177" s="131">
        <f t="shared" si="98"/>
        <v>30.000000000000057</v>
      </c>
      <c r="Z177" s="131">
        <f t="shared" si="98"/>
        <v>30.000000000000057</v>
      </c>
      <c r="AA177" s="131">
        <f t="shared" si="98"/>
        <v>30.000000000000057</v>
      </c>
      <c r="AB177" s="131">
        <f t="shared" si="98"/>
        <v>35.00000000000004</v>
      </c>
      <c r="AC177" s="131">
        <f t="shared" si="98"/>
        <v>35.00000000000004</v>
      </c>
      <c r="AD177" s="131">
        <f t="shared" si="98"/>
        <v>35.00000000000004</v>
      </c>
      <c r="AE177" s="131">
        <f t="shared" si="98"/>
        <v>35.00000000000004</v>
      </c>
      <c r="AF177" s="131">
        <f t="shared" si="98"/>
        <v>45.000000000000085</v>
      </c>
      <c r="AG177" s="131">
        <f t="shared" si="98"/>
        <v>45.000000000000085</v>
      </c>
      <c r="AH177" s="131">
        <f t="shared" si="98"/>
        <v>55.00000000000005</v>
      </c>
      <c r="AI177" s="131">
        <f aca="true" t="shared" si="99" ref="AI177:BM177">AI47-AI112</f>
        <v>45</v>
      </c>
      <c r="AJ177" s="131">
        <f t="shared" si="99"/>
        <v>45</v>
      </c>
      <c r="AK177" s="131">
        <f t="shared" si="99"/>
        <v>45</v>
      </c>
      <c r="AL177" s="131">
        <f t="shared" si="99"/>
        <v>45</v>
      </c>
      <c r="AM177" s="131">
        <f t="shared" si="99"/>
        <v>45</v>
      </c>
      <c r="AN177" s="131">
        <f t="shared" si="99"/>
        <v>45</v>
      </c>
      <c r="AO177" s="131">
        <f t="shared" si="99"/>
        <v>45</v>
      </c>
      <c r="AP177" s="131">
        <f t="shared" si="99"/>
        <v>45</v>
      </c>
      <c r="AQ177" s="131">
        <f t="shared" si="99"/>
        <v>45</v>
      </c>
      <c r="AR177" s="131">
        <f t="shared" si="99"/>
        <v>45</v>
      </c>
      <c r="AS177" s="131">
        <f t="shared" si="99"/>
        <v>45</v>
      </c>
      <c r="AT177" s="131">
        <f t="shared" si="99"/>
        <v>0</v>
      </c>
      <c r="AU177" s="131">
        <f t="shared" si="99"/>
        <v>0</v>
      </c>
      <c r="AV177" s="131">
        <f t="shared" si="99"/>
        <v>0</v>
      </c>
      <c r="AW177" s="131">
        <f t="shared" si="99"/>
        <v>15.000000000000107</v>
      </c>
      <c r="AX177" s="131">
        <f t="shared" si="99"/>
        <v>1.5631940186722204E-13</v>
      </c>
      <c r="AY177" s="131">
        <f t="shared" si="99"/>
        <v>5.000000000000142</v>
      </c>
      <c r="AZ177" s="131">
        <f t="shared" si="99"/>
        <v>1.5631940186722204E-13</v>
      </c>
      <c r="BA177" s="131">
        <f t="shared" si="99"/>
        <v>25.000000000000227</v>
      </c>
      <c r="BB177" s="131">
        <f t="shared" si="99"/>
        <v>25.000000000000227</v>
      </c>
      <c r="BC177" s="131">
        <f t="shared" si="99"/>
        <v>25.000000000000227</v>
      </c>
      <c r="BD177" s="131">
        <f t="shared" si="99"/>
        <v>25.000000000000227</v>
      </c>
      <c r="BE177" s="131">
        <f t="shared" si="99"/>
        <v>25.000000000000227</v>
      </c>
      <c r="BF177" s="131">
        <f t="shared" si="99"/>
        <v>45.00000000000017</v>
      </c>
      <c r="BG177" s="131">
        <f t="shared" si="99"/>
        <v>45.00000000000017</v>
      </c>
      <c r="BH177" s="131">
        <f t="shared" si="99"/>
        <v>45.00000000000017</v>
      </c>
      <c r="BI177" s="131">
        <f t="shared" si="99"/>
        <v>45.00000000000017</v>
      </c>
      <c r="BJ177" s="131">
        <f t="shared" si="99"/>
        <v>45.00000000000017</v>
      </c>
      <c r="BK177" s="131">
        <f t="shared" si="99"/>
        <v>45.00000000000017</v>
      </c>
      <c r="BL177" s="131">
        <f t="shared" si="99"/>
        <v>45.00000000000014</v>
      </c>
      <c r="BM177" s="131">
        <f t="shared" si="99"/>
        <v>45.00000000000014</v>
      </c>
    </row>
    <row r="178" spans="1:65" ht="12.75">
      <c r="A178">
        <v>46</v>
      </c>
      <c r="C178" s="131">
        <f aca="true" t="shared" si="100" ref="C178:AH178">C48-C113</f>
        <v>20.000000000000085</v>
      </c>
      <c r="D178" s="131">
        <f t="shared" si="100"/>
        <v>20.000000000000085</v>
      </c>
      <c r="E178" s="131">
        <f t="shared" si="100"/>
        <v>20.000000000000085</v>
      </c>
      <c r="F178" s="131">
        <f t="shared" si="100"/>
        <v>20.000000000000085</v>
      </c>
      <c r="G178" s="131">
        <f t="shared" si="100"/>
        <v>20.000000000000085</v>
      </c>
      <c r="H178" s="131">
        <f t="shared" si="100"/>
        <v>20.000000000000085</v>
      </c>
      <c r="I178" s="131">
        <f t="shared" si="100"/>
        <v>20.000000000000085</v>
      </c>
      <c r="J178" s="131">
        <f t="shared" si="100"/>
        <v>20.000000000000085</v>
      </c>
      <c r="K178" s="131">
        <f t="shared" si="100"/>
        <v>20.000000000000085</v>
      </c>
      <c r="L178" s="131">
        <f t="shared" si="100"/>
        <v>20.000000000000085</v>
      </c>
      <c r="M178" s="131">
        <f t="shared" si="100"/>
        <v>20.000000000000085</v>
      </c>
      <c r="N178" s="131">
        <f t="shared" si="100"/>
        <v>50.00000000000006</v>
      </c>
      <c r="O178" s="131">
        <f t="shared" si="100"/>
        <v>20.000000000000085</v>
      </c>
      <c r="P178" s="131">
        <f t="shared" si="100"/>
        <v>20.000000000000085</v>
      </c>
      <c r="Q178" s="131">
        <f t="shared" si="100"/>
        <v>20.000000000000085</v>
      </c>
      <c r="R178" s="131">
        <f t="shared" si="100"/>
        <v>20.000000000000085</v>
      </c>
      <c r="S178" s="131">
        <f t="shared" si="100"/>
        <v>20.000000000000085</v>
      </c>
      <c r="T178" s="131">
        <f t="shared" si="100"/>
        <v>20.000000000000085</v>
      </c>
      <c r="U178" s="131">
        <f t="shared" si="100"/>
        <v>20.000000000000085</v>
      </c>
      <c r="V178" s="131">
        <f t="shared" si="100"/>
        <v>25.000000000000085</v>
      </c>
      <c r="W178" s="131">
        <f t="shared" si="100"/>
        <v>25.000000000000085</v>
      </c>
      <c r="X178" s="131">
        <f t="shared" si="100"/>
        <v>30.000000000000057</v>
      </c>
      <c r="Y178" s="131">
        <f t="shared" si="100"/>
        <v>30.000000000000057</v>
      </c>
      <c r="Z178" s="131">
        <f t="shared" si="100"/>
        <v>30.000000000000057</v>
      </c>
      <c r="AA178" s="131">
        <f t="shared" si="100"/>
        <v>30.000000000000057</v>
      </c>
      <c r="AB178" s="131">
        <f t="shared" si="100"/>
        <v>35.00000000000004</v>
      </c>
      <c r="AC178" s="131">
        <f t="shared" si="100"/>
        <v>35.00000000000004</v>
      </c>
      <c r="AD178" s="131">
        <f t="shared" si="100"/>
        <v>35.00000000000004</v>
      </c>
      <c r="AE178" s="131">
        <f t="shared" si="100"/>
        <v>35.00000000000004</v>
      </c>
      <c r="AF178" s="131">
        <f t="shared" si="100"/>
        <v>45.000000000000085</v>
      </c>
      <c r="AG178" s="131">
        <f t="shared" si="100"/>
        <v>45.000000000000085</v>
      </c>
      <c r="AH178" s="131">
        <f t="shared" si="100"/>
        <v>55.00000000000005</v>
      </c>
      <c r="AI178" s="131">
        <f aca="true" t="shared" si="101" ref="AI178:BM178">AI48-AI113</f>
        <v>45</v>
      </c>
      <c r="AJ178" s="131">
        <f t="shared" si="101"/>
        <v>45</v>
      </c>
      <c r="AK178" s="131">
        <f t="shared" si="101"/>
        <v>45</v>
      </c>
      <c r="AL178" s="131">
        <f t="shared" si="101"/>
        <v>45</v>
      </c>
      <c r="AM178" s="131">
        <f t="shared" si="101"/>
        <v>45</v>
      </c>
      <c r="AN178" s="131">
        <f t="shared" si="101"/>
        <v>45</v>
      </c>
      <c r="AO178" s="131">
        <f t="shared" si="101"/>
        <v>45</v>
      </c>
      <c r="AP178" s="131">
        <f t="shared" si="101"/>
        <v>45</v>
      </c>
      <c r="AQ178" s="131">
        <f t="shared" si="101"/>
        <v>45</v>
      </c>
      <c r="AR178" s="131">
        <f t="shared" si="101"/>
        <v>45</v>
      </c>
      <c r="AS178" s="131">
        <f t="shared" si="101"/>
        <v>45</v>
      </c>
      <c r="AT178" s="131">
        <f t="shared" si="101"/>
        <v>0</v>
      </c>
      <c r="AU178" s="131">
        <f t="shared" si="101"/>
        <v>0</v>
      </c>
      <c r="AV178" s="131">
        <f t="shared" si="101"/>
        <v>0</v>
      </c>
      <c r="AW178" s="131">
        <f t="shared" si="101"/>
        <v>15.000000000000107</v>
      </c>
      <c r="AX178" s="131">
        <f t="shared" si="101"/>
        <v>1.5631940186722204E-13</v>
      </c>
      <c r="AY178" s="131">
        <f t="shared" si="101"/>
        <v>5.000000000000142</v>
      </c>
      <c r="AZ178" s="131">
        <f t="shared" si="101"/>
        <v>1.5631940186722204E-13</v>
      </c>
      <c r="BA178" s="131">
        <f t="shared" si="101"/>
        <v>25.000000000000227</v>
      </c>
      <c r="BB178" s="131">
        <f t="shared" si="101"/>
        <v>25.000000000000227</v>
      </c>
      <c r="BC178" s="131">
        <f t="shared" si="101"/>
        <v>25.000000000000227</v>
      </c>
      <c r="BD178" s="131">
        <f t="shared" si="101"/>
        <v>25.000000000000227</v>
      </c>
      <c r="BE178" s="131">
        <f t="shared" si="101"/>
        <v>25.000000000000227</v>
      </c>
      <c r="BF178" s="131">
        <f t="shared" si="101"/>
        <v>45.00000000000017</v>
      </c>
      <c r="BG178" s="131">
        <f t="shared" si="101"/>
        <v>45.00000000000017</v>
      </c>
      <c r="BH178" s="131">
        <f t="shared" si="101"/>
        <v>45.00000000000017</v>
      </c>
      <c r="BI178" s="131">
        <f t="shared" si="101"/>
        <v>45.00000000000017</v>
      </c>
      <c r="BJ178" s="131">
        <f t="shared" si="101"/>
        <v>45.00000000000017</v>
      </c>
      <c r="BK178" s="131">
        <f t="shared" si="101"/>
        <v>45.00000000000017</v>
      </c>
      <c r="BL178" s="131">
        <f t="shared" si="101"/>
        <v>45.00000000000014</v>
      </c>
      <c r="BM178" s="131">
        <f t="shared" si="101"/>
        <v>45.00000000000014</v>
      </c>
    </row>
    <row r="179" spans="1:65" ht="12.75">
      <c r="A179">
        <v>47</v>
      </c>
      <c r="C179" s="131">
        <f aca="true" t="shared" si="102" ref="C179:AH179">C49-C114</f>
        <v>4.999999999999943</v>
      </c>
      <c r="D179" s="131">
        <f t="shared" si="102"/>
        <v>4.999999999999943</v>
      </c>
      <c r="E179" s="131">
        <f t="shared" si="102"/>
        <v>4.999999999999943</v>
      </c>
      <c r="F179" s="131">
        <f t="shared" si="102"/>
        <v>4.999999999999943</v>
      </c>
      <c r="G179" s="131">
        <f t="shared" si="102"/>
        <v>4.999999999999943</v>
      </c>
      <c r="H179" s="131">
        <f t="shared" si="102"/>
        <v>4.999999999999943</v>
      </c>
      <c r="I179" s="131">
        <f t="shared" si="102"/>
        <v>4.999999999999943</v>
      </c>
      <c r="J179" s="131">
        <f t="shared" si="102"/>
        <v>4.999999999999943</v>
      </c>
      <c r="K179" s="131">
        <f t="shared" si="102"/>
        <v>4.999999999999943</v>
      </c>
      <c r="L179" s="131">
        <f t="shared" si="102"/>
        <v>4.999999999999943</v>
      </c>
      <c r="M179" s="131">
        <f t="shared" si="102"/>
        <v>5</v>
      </c>
      <c r="N179" s="131">
        <f t="shared" si="102"/>
        <v>34.99999999999994</v>
      </c>
      <c r="O179" s="131">
        <f t="shared" si="102"/>
        <v>5</v>
      </c>
      <c r="P179" s="131">
        <f t="shared" si="102"/>
        <v>5</v>
      </c>
      <c r="Q179" s="131">
        <f t="shared" si="102"/>
        <v>4.999999999999972</v>
      </c>
      <c r="R179" s="131">
        <f t="shared" si="102"/>
        <v>4.999999999999972</v>
      </c>
      <c r="S179" s="131">
        <f t="shared" si="102"/>
        <v>4.999999999999972</v>
      </c>
      <c r="T179" s="131">
        <f t="shared" si="102"/>
        <v>4.999999999999972</v>
      </c>
      <c r="U179" s="131">
        <f t="shared" si="102"/>
        <v>4.999999999999972</v>
      </c>
      <c r="V179" s="131">
        <f t="shared" si="102"/>
        <v>9.999999999999972</v>
      </c>
      <c r="W179" s="131">
        <f t="shared" si="102"/>
        <v>9.999999999999972</v>
      </c>
      <c r="X179" s="131">
        <f t="shared" si="102"/>
        <v>14.999999999999943</v>
      </c>
      <c r="Y179" s="131">
        <f t="shared" si="102"/>
        <v>14.999999999999943</v>
      </c>
      <c r="Z179" s="131">
        <f t="shared" si="102"/>
        <v>14.999999999999943</v>
      </c>
      <c r="AA179" s="131">
        <f t="shared" si="102"/>
        <v>14.999999999999943</v>
      </c>
      <c r="AB179" s="131">
        <f t="shared" si="102"/>
        <v>19.999999999999943</v>
      </c>
      <c r="AC179" s="131">
        <f t="shared" si="102"/>
        <v>19.999999999999943</v>
      </c>
      <c r="AD179" s="131">
        <f t="shared" si="102"/>
        <v>19.999999999999943</v>
      </c>
      <c r="AE179" s="131">
        <f t="shared" si="102"/>
        <v>19.999999999999943</v>
      </c>
      <c r="AF179" s="131">
        <f t="shared" si="102"/>
        <v>29.99999999999997</v>
      </c>
      <c r="AG179" s="131">
        <f t="shared" si="102"/>
        <v>29.99999999999997</v>
      </c>
      <c r="AH179" s="131">
        <f t="shared" si="102"/>
        <v>39.99999999999994</v>
      </c>
      <c r="AI179" s="131">
        <f aca="true" t="shared" si="103" ref="AI179:BM179">AI49-AI114</f>
        <v>29.9999999999999</v>
      </c>
      <c r="AJ179" s="131">
        <f t="shared" si="103"/>
        <v>29.999999999999893</v>
      </c>
      <c r="AK179" s="131">
        <f t="shared" si="103"/>
        <v>29.999999999999893</v>
      </c>
      <c r="AL179" s="131">
        <f t="shared" si="103"/>
        <v>29.999999999999893</v>
      </c>
      <c r="AM179" s="131">
        <f t="shared" si="103"/>
        <v>29.999999999999886</v>
      </c>
      <c r="AN179" s="131">
        <f t="shared" si="103"/>
        <v>29.999999999999886</v>
      </c>
      <c r="AO179" s="131">
        <f t="shared" si="103"/>
        <v>29.999999999999886</v>
      </c>
      <c r="AP179" s="131">
        <f t="shared" si="103"/>
        <v>29.999999999999886</v>
      </c>
      <c r="AQ179" s="131">
        <f t="shared" si="103"/>
        <v>29.999999999999886</v>
      </c>
      <c r="AR179" s="131">
        <f t="shared" si="103"/>
        <v>29.999999999999886</v>
      </c>
      <c r="AS179" s="131">
        <f t="shared" si="103"/>
        <v>29.999999999999886</v>
      </c>
      <c r="AT179" s="131">
        <f t="shared" si="103"/>
        <v>-15.000000000000107</v>
      </c>
      <c r="AU179" s="131">
        <f t="shared" si="103"/>
        <v>-15.000000000000107</v>
      </c>
      <c r="AV179" s="131">
        <f t="shared" si="103"/>
        <v>-15.000000000000107</v>
      </c>
      <c r="AW179" s="131">
        <f t="shared" si="103"/>
        <v>0</v>
      </c>
      <c r="AX179" s="131">
        <f t="shared" si="103"/>
        <v>-14.999999999999947</v>
      </c>
      <c r="AY179" s="131">
        <f t="shared" si="103"/>
        <v>-9.999999999999964</v>
      </c>
      <c r="AZ179" s="131">
        <f t="shared" si="103"/>
        <v>-14.999999999999943</v>
      </c>
      <c r="BA179" s="131">
        <f t="shared" si="103"/>
        <v>10.000000000000128</v>
      </c>
      <c r="BB179" s="131">
        <f t="shared" si="103"/>
        <v>10.000000000000128</v>
      </c>
      <c r="BC179" s="131">
        <f t="shared" si="103"/>
        <v>10.000000000000128</v>
      </c>
      <c r="BD179" s="131">
        <f t="shared" si="103"/>
        <v>10.000000000000128</v>
      </c>
      <c r="BE179" s="131">
        <f t="shared" si="103"/>
        <v>10.000000000000128</v>
      </c>
      <c r="BF179" s="131">
        <f t="shared" si="103"/>
        <v>30.000000000000057</v>
      </c>
      <c r="BG179" s="131">
        <f t="shared" si="103"/>
        <v>30.000000000000057</v>
      </c>
      <c r="BH179" s="131">
        <f t="shared" si="103"/>
        <v>30.000000000000057</v>
      </c>
      <c r="BI179" s="131">
        <f t="shared" si="103"/>
        <v>30.000000000000057</v>
      </c>
      <c r="BJ179" s="131">
        <f t="shared" si="103"/>
        <v>30.000000000000057</v>
      </c>
      <c r="BK179" s="131">
        <f t="shared" si="103"/>
        <v>30.000000000000057</v>
      </c>
      <c r="BL179" s="131">
        <f t="shared" si="103"/>
        <v>30.000000000000043</v>
      </c>
      <c r="BM179" s="131">
        <f t="shared" si="103"/>
        <v>30.000000000000043</v>
      </c>
    </row>
    <row r="180" spans="1:65" ht="12.75">
      <c r="A180">
        <v>48</v>
      </c>
      <c r="C180" s="131">
        <f aca="true" t="shared" si="104" ref="C180:AH180">C50-C115</f>
        <v>19.999999999999886</v>
      </c>
      <c r="D180" s="131">
        <f t="shared" si="104"/>
        <v>19.999999999999886</v>
      </c>
      <c r="E180" s="131">
        <f t="shared" si="104"/>
        <v>19.999999999999886</v>
      </c>
      <c r="F180" s="131">
        <f t="shared" si="104"/>
        <v>19.999999999999886</v>
      </c>
      <c r="G180" s="131">
        <f t="shared" si="104"/>
        <v>19.999999999999886</v>
      </c>
      <c r="H180" s="131">
        <f t="shared" si="104"/>
        <v>19.999999999999886</v>
      </c>
      <c r="I180" s="131">
        <f t="shared" si="104"/>
        <v>19.999999999999886</v>
      </c>
      <c r="J180" s="131">
        <f t="shared" si="104"/>
        <v>19.999999999999886</v>
      </c>
      <c r="K180" s="131">
        <f t="shared" si="104"/>
        <v>19.999999999999886</v>
      </c>
      <c r="L180" s="131">
        <f t="shared" si="104"/>
        <v>19.999999999999886</v>
      </c>
      <c r="M180" s="131">
        <f t="shared" si="104"/>
        <v>19.999999999999943</v>
      </c>
      <c r="N180" s="131">
        <f t="shared" si="104"/>
        <v>49.999999999999886</v>
      </c>
      <c r="O180" s="131">
        <f t="shared" si="104"/>
        <v>19.999999999999943</v>
      </c>
      <c r="P180" s="131">
        <f t="shared" si="104"/>
        <v>19.999999999999943</v>
      </c>
      <c r="Q180" s="131">
        <f t="shared" si="104"/>
        <v>19.999999999999915</v>
      </c>
      <c r="R180" s="131">
        <f t="shared" si="104"/>
        <v>19.999999999999915</v>
      </c>
      <c r="S180" s="131">
        <f t="shared" si="104"/>
        <v>19.999999999999915</v>
      </c>
      <c r="T180" s="131">
        <f t="shared" si="104"/>
        <v>19.999999999999915</v>
      </c>
      <c r="U180" s="131">
        <f t="shared" si="104"/>
        <v>19.999999999999915</v>
      </c>
      <c r="V180" s="131">
        <f t="shared" si="104"/>
        <v>24.999999999999915</v>
      </c>
      <c r="W180" s="131">
        <f t="shared" si="104"/>
        <v>24.999999999999915</v>
      </c>
      <c r="X180" s="131">
        <f t="shared" si="104"/>
        <v>29.999999999999886</v>
      </c>
      <c r="Y180" s="131">
        <f t="shared" si="104"/>
        <v>29.999999999999886</v>
      </c>
      <c r="Z180" s="131">
        <f t="shared" si="104"/>
        <v>29.999999999999886</v>
      </c>
      <c r="AA180" s="131">
        <f t="shared" si="104"/>
        <v>29.999999999999886</v>
      </c>
      <c r="AB180" s="131">
        <f t="shared" si="104"/>
        <v>34.999999999999886</v>
      </c>
      <c r="AC180" s="131">
        <f t="shared" si="104"/>
        <v>34.999999999999886</v>
      </c>
      <c r="AD180" s="131">
        <f t="shared" si="104"/>
        <v>34.999999999999886</v>
      </c>
      <c r="AE180" s="131">
        <f t="shared" si="104"/>
        <v>34.999999999999886</v>
      </c>
      <c r="AF180" s="131">
        <f t="shared" si="104"/>
        <v>44.999999999999915</v>
      </c>
      <c r="AG180" s="131">
        <f t="shared" si="104"/>
        <v>44.999999999999915</v>
      </c>
      <c r="AH180" s="131">
        <f t="shared" si="104"/>
        <v>54.999999999999886</v>
      </c>
      <c r="AI180" s="131">
        <f aca="true" t="shared" si="105" ref="AI180:BM180">AI50-AI115</f>
        <v>44.999999999999844</v>
      </c>
      <c r="AJ180" s="131">
        <f t="shared" si="105"/>
        <v>44.99999999999984</v>
      </c>
      <c r="AK180" s="131">
        <f t="shared" si="105"/>
        <v>44.99999999999984</v>
      </c>
      <c r="AL180" s="131">
        <f t="shared" si="105"/>
        <v>44.99999999999984</v>
      </c>
      <c r="AM180" s="131">
        <f t="shared" si="105"/>
        <v>44.999999999999844</v>
      </c>
      <c r="AN180" s="131">
        <f t="shared" si="105"/>
        <v>44.999999999999844</v>
      </c>
      <c r="AO180" s="131">
        <f t="shared" si="105"/>
        <v>44.999999999999844</v>
      </c>
      <c r="AP180" s="131">
        <f t="shared" si="105"/>
        <v>44.999999999999844</v>
      </c>
      <c r="AQ180" s="131">
        <f t="shared" si="105"/>
        <v>44.999999999999844</v>
      </c>
      <c r="AR180" s="131">
        <f t="shared" si="105"/>
        <v>44.999999999999844</v>
      </c>
      <c r="AS180" s="131">
        <f t="shared" si="105"/>
        <v>44.999999999999844</v>
      </c>
      <c r="AT180" s="131">
        <f t="shared" si="105"/>
        <v>-1.5631940186722204E-13</v>
      </c>
      <c r="AU180" s="131">
        <f t="shared" si="105"/>
        <v>-1.5631940186722204E-13</v>
      </c>
      <c r="AV180" s="131">
        <f t="shared" si="105"/>
        <v>-1.5631940186722204E-13</v>
      </c>
      <c r="AW180" s="131">
        <f t="shared" si="105"/>
        <v>14.999999999999947</v>
      </c>
      <c r="AX180" s="131">
        <f t="shared" si="105"/>
        <v>0</v>
      </c>
      <c r="AY180" s="131">
        <f t="shared" si="105"/>
        <v>4.999999999999982</v>
      </c>
      <c r="AZ180" s="131">
        <f t="shared" si="105"/>
        <v>0</v>
      </c>
      <c r="BA180" s="131">
        <f t="shared" si="105"/>
        <v>25.00000000000007</v>
      </c>
      <c r="BB180" s="131">
        <f t="shared" si="105"/>
        <v>25.00000000000007</v>
      </c>
      <c r="BC180" s="131">
        <f t="shared" si="105"/>
        <v>25.00000000000007</v>
      </c>
      <c r="BD180" s="131">
        <f t="shared" si="105"/>
        <v>25.00000000000007</v>
      </c>
      <c r="BE180" s="131">
        <f t="shared" si="105"/>
        <v>25.00000000000007</v>
      </c>
      <c r="BF180" s="131">
        <f t="shared" si="105"/>
        <v>45</v>
      </c>
      <c r="BG180" s="131">
        <f t="shared" si="105"/>
        <v>45</v>
      </c>
      <c r="BH180" s="131">
        <f t="shared" si="105"/>
        <v>45</v>
      </c>
      <c r="BI180" s="131">
        <f t="shared" si="105"/>
        <v>45</v>
      </c>
      <c r="BJ180" s="131">
        <f t="shared" si="105"/>
        <v>45</v>
      </c>
      <c r="BK180" s="131">
        <f t="shared" si="105"/>
        <v>45</v>
      </c>
      <c r="BL180" s="131">
        <f t="shared" si="105"/>
        <v>44.999999999999986</v>
      </c>
      <c r="BM180" s="131">
        <f t="shared" si="105"/>
        <v>44.999999999999986</v>
      </c>
    </row>
    <row r="181" spans="1:65" ht="12.75">
      <c r="A181">
        <v>49</v>
      </c>
      <c r="C181" s="131">
        <f aca="true" t="shared" si="106" ref="C181:AH181">C51-C116</f>
        <v>14.999999999999943</v>
      </c>
      <c r="D181" s="131">
        <f t="shared" si="106"/>
        <v>14.999999999999943</v>
      </c>
      <c r="E181" s="131">
        <f t="shared" si="106"/>
        <v>14.999999999999943</v>
      </c>
      <c r="F181" s="131">
        <f t="shared" si="106"/>
        <v>14.999999999999943</v>
      </c>
      <c r="G181" s="131">
        <f t="shared" si="106"/>
        <v>14.999999999999943</v>
      </c>
      <c r="H181" s="131">
        <f t="shared" si="106"/>
        <v>14.999999999999943</v>
      </c>
      <c r="I181" s="131">
        <f t="shared" si="106"/>
        <v>14.999999999999943</v>
      </c>
      <c r="J181" s="131">
        <f t="shared" si="106"/>
        <v>14.999999999999943</v>
      </c>
      <c r="K181" s="131">
        <f t="shared" si="106"/>
        <v>14.999999999999943</v>
      </c>
      <c r="L181" s="131">
        <f t="shared" si="106"/>
        <v>14.999999999999943</v>
      </c>
      <c r="M181" s="131">
        <f t="shared" si="106"/>
        <v>14.999999999999943</v>
      </c>
      <c r="N181" s="131">
        <f t="shared" si="106"/>
        <v>44.999999999999886</v>
      </c>
      <c r="O181" s="131">
        <f t="shared" si="106"/>
        <v>14.999999999999943</v>
      </c>
      <c r="P181" s="131">
        <f t="shared" si="106"/>
        <v>14.999999999999943</v>
      </c>
      <c r="Q181" s="131">
        <f t="shared" si="106"/>
        <v>14.999999999999972</v>
      </c>
      <c r="R181" s="131">
        <f t="shared" si="106"/>
        <v>14.999999999999972</v>
      </c>
      <c r="S181" s="131">
        <f t="shared" si="106"/>
        <v>14.999999999999972</v>
      </c>
      <c r="T181" s="131">
        <f t="shared" si="106"/>
        <v>14.999999999999972</v>
      </c>
      <c r="U181" s="131">
        <f t="shared" si="106"/>
        <v>14.999999999999943</v>
      </c>
      <c r="V181" s="131">
        <f t="shared" si="106"/>
        <v>19.999999999999915</v>
      </c>
      <c r="W181" s="131">
        <f t="shared" si="106"/>
        <v>19.999999999999943</v>
      </c>
      <c r="X181" s="131">
        <f t="shared" si="106"/>
        <v>24.999999999999915</v>
      </c>
      <c r="Y181" s="131">
        <f t="shared" si="106"/>
        <v>24.999999999999915</v>
      </c>
      <c r="Z181" s="131">
        <f t="shared" si="106"/>
        <v>24.999999999999915</v>
      </c>
      <c r="AA181" s="131">
        <f t="shared" si="106"/>
        <v>24.999999999999915</v>
      </c>
      <c r="AB181" s="131">
        <f t="shared" si="106"/>
        <v>29.999999999999886</v>
      </c>
      <c r="AC181" s="131">
        <f t="shared" si="106"/>
        <v>29.999999999999886</v>
      </c>
      <c r="AD181" s="131">
        <f t="shared" si="106"/>
        <v>29.999999999999886</v>
      </c>
      <c r="AE181" s="131">
        <f t="shared" si="106"/>
        <v>29.999999999999886</v>
      </c>
      <c r="AF181" s="131">
        <f t="shared" si="106"/>
        <v>39.99999999999993</v>
      </c>
      <c r="AG181" s="131">
        <f t="shared" si="106"/>
        <v>39.99999999999993</v>
      </c>
      <c r="AH181" s="131">
        <f t="shared" si="106"/>
        <v>49.999999999999886</v>
      </c>
      <c r="AI181" s="131">
        <f aca="true" t="shared" si="107" ref="AI181:BM181">AI51-AI116</f>
        <v>39.99999999999986</v>
      </c>
      <c r="AJ181" s="131">
        <f t="shared" si="107"/>
        <v>39.99999999999986</v>
      </c>
      <c r="AK181" s="131">
        <f t="shared" si="107"/>
        <v>39.99999999999986</v>
      </c>
      <c r="AL181" s="131">
        <f t="shared" si="107"/>
        <v>39.99999999999986</v>
      </c>
      <c r="AM181" s="131">
        <f t="shared" si="107"/>
        <v>39.99999999999986</v>
      </c>
      <c r="AN181" s="131">
        <f t="shared" si="107"/>
        <v>39.99999999999986</v>
      </c>
      <c r="AO181" s="131">
        <f t="shared" si="107"/>
        <v>39.99999999999986</v>
      </c>
      <c r="AP181" s="131">
        <f t="shared" si="107"/>
        <v>39.99999999999986</v>
      </c>
      <c r="AQ181" s="131">
        <f t="shared" si="107"/>
        <v>39.99999999999986</v>
      </c>
      <c r="AR181" s="131">
        <f t="shared" si="107"/>
        <v>39.99999999999986</v>
      </c>
      <c r="AS181" s="131">
        <f t="shared" si="107"/>
        <v>39.99999999999986</v>
      </c>
      <c r="AT181" s="131">
        <f t="shared" si="107"/>
        <v>-5.000000000000142</v>
      </c>
      <c r="AU181" s="131">
        <f t="shared" si="107"/>
        <v>-5.000000000000142</v>
      </c>
      <c r="AV181" s="131">
        <f t="shared" si="107"/>
        <v>-5.000000000000142</v>
      </c>
      <c r="AW181" s="131">
        <f t="shared" si="107"/>
        <v>9.999999999999964</v>
      </c>
      <c r="AX181" s="131">
        <f t="shared" si="107"/>
        <v>-4.999999999999982</v>
      </c>
      <c r="AY181" s="131">
        <f t="shared" si="107"/>
        <v>0</v>
      </c>
      <c r="AZ181" s="131">
        <f t="shared" si="107"/>
        <v>-4.999999999999982</v>
      </c>
      <c r="BA181" s="131">
        <f t="shared" si="107"/>
        <v>20.000000000000085</v>
      </c>
      <c r="BB181" s="131">
        <f t="shared" si="107"/>
        <v>20.000000000000092</v>
      </c>
      <c r="BC181" s="131">
        <f t="shared" si="107"/>
        <v>20.000000000000092</v>
      </c>
      <c r="BD181" s="131">
        <f t="shared" si="107"/>
        <v>20.000000000000092</v>
      </c>
      <c r="BE181" s="131">
        <f t="shared" si="107"/>
        <v>20.000000000000092</v>
      </c>
      <c r="BF181" s="131">
        <f t="shared" si="107"/>
        <v>40.00000000000002</v>
      </c>
      <c r="BG181" s="131">
        <f t="shared" si="107"/>
        <v>40.00000000000002</v>
      </c>
      <c r="BH181" s="131">
        <f t="shared" si="107"/>
        <v>40.00000000000002</v>
      </c>
      <c r="BI181" s="131">
        <f t="shared" si="107"/>
        <v>40.00000000000002</v>
      </c>
      <c r="BJ181" s="131">
        <f t="shared" si="107"/>
        <v>40.00000000000002</v>
      </c>
      <c r="BK181" s="131">
        <f t="shared" si="107"/>
        <v>40.00000000000002</v>
      </c>
      <c r="BL181" s="131">
        <f t="shared" si="107"/>
        <v>40.00000000000003</v>
      </c>
      <c r="BM181" s="131">
        <f t="shared" si="107"/>
        <v>40.00000000000003</v>
      </c>
    </row>
    <row r="182" spans="1:65" ht="12.75">
      <c r="A182">
        <v>50</v>
      </c>
      <c r="C182" s="131">
        <f aca="true" t="shared" si="108" ref="C182:AH182">C52-C117</f>
        <v>19.999999999999943</v>
      </c>
      <c r="D182" s="131">
        <f t="shared" si="108"/>
        <v>19.999999999999943</v>
      </c>
      <c r="E182" s="131">
        <f t="shared" si="108"/>
        <v>19.999999999999943</v>
      </c>
      <c r="F182" s="131">
        <f t="shared" si="108"/>
        <v>19.999999999999943</v>
      </c>
      <c r="G182" s="131">
        <f t="shared" si="108"/>
        <v>19.999999999999943</v>
      </c>
      <c r="H182" s="131">
        <f t="shared" si="108"/>
        <v>19.999999999999943</v>
      </c>
      <c r="I182" s="131">
        <f t="shared" si="108"/>
        <v>19.999999999999943</v>
      </c>
      <c r="J182" s="131">
        <f t="shared" si="108"/>
        <v>19.999999999999943</v>
      </c>
      <c r="K182" s="131">
        <f t="shared" si="108"/>
        <v>19.999999999999943</v>
      </c>
      <c r="L182" s="131">
        <f t="shared" si="108"/>
        <v>19.999999999999943</v>
      </c>
      <c r="M182" s="131">
        <f t="shared" si="108"/>
        <v>19.999999999999943</v>
      </c>
      <c r="N182" s="131">
        <f t="shared" si="108"/>
        <v>49.99999999999994</v>
      </c>
      <c r="O182" s="131">
        <f t="shared" si="108"/>
        <v>19.999999999999943</v>
      </c>
      <c r="P182" s="131">
        <f t="shared" si="108"/>
        <v>19.999999999999943</v>
      </c>
      <c r="Q182" s="131">
        <f t="shared" si="108"/>
        <v>19.999999999999943</v>
      </c>
      <c r="R182" s="131">
        <f t="shared" si="108"/>
        <v>19.999999999999943</v>
      </c>
      <c r="S182" s="131">
        <f t="shared" si="108"/>
        <v>19.999999999999943</v>
      </c>
      <c r="T182" s="131">
        <f t="shared" si="108"/>
        <v>19.999999999999943</v>
      </c>
      <c r="U182" s="131">
        <f t="shared" si="108"/>
        <v>19.999999999999943</v>
      </c>
      <c r="V182" s="131">
        <f t="shared" si="108"/>
        <v>24.999999999999915</v>
      </c>
      <c r="W182" s="131">
        <f t="shared" si="108"/>
        <v>24.999999999999915</v>
      </c>
      <c r="X182" s="131">
        <f t="shared" si="108"/>
        <v>29.999999999999886</v>
      </c>
      <c r="Y182" s="131">
        <f t="shared" si="108"/>
        <v>29.999999999999886</v>
      </c>
      <c r="Z182" s="131">
        <f t="shared" si="108"/>
        <v>29.999999999999886</v>
      </c>
      <c r="AA182" s="131">
        <f t="shared" si="108"/>
        <v>29.999999999999915</v>
      </c>
      <c r="AB182" s="131">
        <f t="shared" si="108"/>
        <v>34.99999999999986</v>
      </c>
      <c r="AC182" s="131">
        <f t="shared" si="108"/>
        <v>34.99999999999986</v>
      </c>
      <c r="AD182" s="131">
        <f t="shared" si="108"/>
        <v>34.99999999999986</v>
      </c>
      <c r="AE182" s="131">
        <f t="shared" si="108"/>
        <v>34.99999999999986</v>
      </c>
      <c r="AF182" s="131">
        <f t="shared" si="108"/>
        <v>44.99999999999994</v>
      </c>
      <c r="AG182" s="131">
        <f t="shared" si="108"/>
        <v>44.99999999999994</v>
      </c>
      <c r="AH182" s="131">
        <f t="shared" si="108"/>
        <v>54.9999999999999</v>
      </c>
      <c r="AI182" s="131">
        <f aca="true" t="shared" si="109" ref="AI182:BM182">AI52-AI117</f>
        <v>44.99999999999983</v>
      </c>
      <c r="AJ182" s="131">
        <f t="shared" si="109"/>
        <v>44.99999999999986</v>
      </c>
      <c r="AK182" s="131">
        <f t="shared" si="109"/>
        <v>44.99999999999986</v>
      </c>
      <c r="AL182" s="131">
        <f t="shared" si="109"/>
        <v>44.99999999999986</v>
      </c>
      <c r="AM182" s="131">
        <f t="shared" si="109"/>
        <v>44.999999999999844</v>
      </c>
      <c r="AN182" s="131">
        <f t="shared" si="109"/>
        <v>44.999999999999844</v>
      </c>
      <c r="AO182" s="131">
        <f t="shared" si="109"/>
        <v>44.999999999999844</v>
      </c>
      <c r="AP182" s="131">
        <f t="shared" si="109"/>
        <v>44.999999999999844</v>
      </c>
      <c r="AQ182" s="131">
        <f t="shared" si="109"/>
        <v>44.999999999999844</v>
      </c>
      <c r="AR182" s="131">
        <f t="shared" si="109"/>
        <v>44.999999999999844</v>
      </c>
      <c r="AS182" s="131">
        <f t="shared" si="109"/>
        <v>44.999999999999844</v>
      </c>
      <c r="AT182" s="131">
        <f t="shared" si="109"/>
        <v>-1.5631940186722204E-13</v>
      </c>
      <c r="AU182" s="131">
        <f t="shared" si="109"/>
        <v>-1.5631940186722204E-13</v>
      </c>
      <c r="AV182" s="131">
        <f t="shared" si="109"/>
        <v>-1.5631940186722204E-13</v>
      </c>
      <c r="AW182" s="131">
        <f t="shared" si="109"/>
        <v>14.999999999999943</v>
      </c>
      <c r="AX182" s="131">
        <f t="shared" si="109"/>
        <v>0</v>
      </c>
      <c r="AY182" s="131">
        <f t="shared" si="109"/>
        <v>4.999999999999982</v>
      </c>
      <c r="AZ182" s="131">
        <f t="shared" si="109"/>
        <v>0</v>
      </c>
      <c r="BA182" s="131">
        <f t="shared" si="109"/>
        <v>25.000000000000068</v>
      </c>
      <c r="BB182" s="131">
        <f t="shared" si="109"/>
        <v>25.00000000000007</v>
      </c>
      <c r="BC182" s="131">
        <f t="shared" si="109"/>
        <v>25.00000000000007</v>
      </c>
      <c r="BD182" s="131">
        <f t="shared" si="109"/>
        <v>25.00000000000007</v>
      </c>
      <c r="BE182" s="131">
        <f t="shared" si="109"/>
        <v>25.00000000000007</v>
      </c>
      <c r="BF182" s="131">
        <f t="shared" si="109"/>
        <v>45</v>
      </c>
      <c r="BG182" s="131">
        <f t="shared" si="109"/>
        <v>45</v>
      </c>
      <c r="BH182" s="131">
        <f t="shared" si="109"/>
        <v>45</v>
      </c>
      <c r="BI182" s="131">
        <f t="shared" si="109"/>
        <v>45</v>
      </c>
      <c r="BJ182" s="131">
        <f t="shared" si="109"/>
        <v>45</v>
      </c>
      <c r="BK182" s="131">
        <f t="shared" si="109"/>
        <v>45</v>
      </c>
      <c r="BL182" s="131">
        <f t="shared" si="109"/>
        <v>45</v>
      </c>
      <c r="BM182" s="131">
        <f t="shared" si="109"/>
        <v>45</v>
      </c>
    </row>
    <row r="183" spans="1:65" ht="12.75">
      <c r="A183">
        <v>51</v>
      </c>
      <c r="C183" s="131">
        <f aca="true" t="shared" si="110" ref="C183:AH183">C53-C118</f>
        <v>-5.000000000000114</v>
      </c>
      <c r="D183" s="131">
        <f t="shared" si="110"/>
        <v>-5.000000000000114</v>
      </c>
      <c r="E183" s="131">
        <f t="shared" si="110"/>
        <v>-5.000000000000114</v>
      </c>
      <c r="F183" s="131">
        <f t="shared" si="110"/>
        <v>-5.000000000000114</v>
      </c>
      <c r="G183" s="131">
        <f t="shared" si="110"/>
        <v>-5.000000000000114</v>
      </c>
      <c r="H183" s="131">
        <f t="shared" si="110"/>
        <v>-5.000000000000114</v>
      </c>
      <c r="I183" s="131">
        <f t="shared" si="110"/>
        <v>-5.000000000000114</v>
      </c>
      <c r="J183" s="131">
        <f t="shared" si="110"/>
        <v>-5.000000000000114</v>
      </c>
      <c r="K183" s="131">
        <f t="shared" si="110"/>
        <v>-5.000000000000114</v>
      </c>
      <c r="L183" s="131">
        <f t="shared" si="110"/>
        <v>-5.000000000000114</v>
      </c>
      <c r="M183" s="131">
        <f t="shared" si="110"/>
        <v>-5.0000000000001705</v>
      </c>
      <c r="N183" s="131">
        <f t="shared" si="110"/>
        <v>24.99999999999983</v>
      </c>
      <c r="O183" s="131">
        <f t="shared" si="110"/>
        <v>-5.0000000000001705</v>
      </c>
      <c r="P183" s="131">
        <f t="shared" si="110"/>
        <v>-5.0000000000001705</v>
      </c>
      <c r="Q183" s="131">
        <f t="shared" si="110"/>
        <v>-5.000000000000114</v>
      </c>
      <c r="R183" s="131">
        <f t="shared" si="110"/>
        <v>-5.000000000000114</v>
      </c>
      <c r="S183" s="131">
        <f t="shared" si="110"/>
        <v>-5.000000000000114</v>
      </c>
      <c r="T183" s="131">
        <f t="shared" si="110"/>
        <v>-5.000000000000114</v>
      </c>
      <c r="U183" s="131">
        <f t="shared" si="110"/>
        <v>-5.000000000000114</v>
      </c>
      <c r="V183" s="131">
        <f t="shared" si="110"/>
        <v>0</v>
      </c>
      <c r="W183" s="131">
        <f t="shared" si="110"/>
        <v>0</v>
      </c>
      <c r="X183" s="131">
        <f t="shared" si="110"/>
        <v>4.9999999999998295</v>
      </c>
      <c r="Y183" s="131">
        <f t="shared" si="110"/>
        <v>4.9999999999998295</v>
      </c>
      <c r="Z183" s="131">
        <f t="shared" si="110"/>
        <v>4.9999999999998295</v>
      </c>
      <c r="AA183" s="131">
        <f t="shared" si="110"/>
        <v>4.9999999999998295</v>
      </c>
      <c r="AB183" s="131">
        <f t="shared" si="110"/>
        <v>9.999999999999801</v>
      </c>
      <c r="AC183" s="131">
        <f t="shared" si="110"/>
        <v>9.999999999999801</v>
      </c>
      <c r="AD183" s="131">
        <f t="shared" si="110"/>
        <v>9.999999999999801</v>
      </c>
      <c r="AE183" s="131">
        <f t="shared" si="110"/>
        <v>9.999999999999801</v>
      </c>
      <c r="AF183" s="131">
        <f t="shared" si="110"/>
        <v>19.999999999999858</v>
      </c>
      <c r="AG183" s="131">
        <f t="shared" si="110"/>
        <v>19.999999999999858</v>
      </c>
      <c r="AH183" s="131">
        <f t="shared" si="110"/>
        <v>29.99999999999983</v>
      </c>
      <c r="AI183" s="131">
        <f aca="true" t="shared" si="111" ref="AI183:BM183">AI53-AI118</f>
        <v>19.999999999999773</v>
      </c>
      <c r="AJ183" s="131">
        <f t="shared" si="111"/>
        <v>19.999999999999773</v>
      </c>
      <c r="AK183" s="131">
        <f t="shared" si="111"/>
        <v>19.999999999999773</v>
      </c>
      <c r="AL183" s="131">
        <f t="shared" si="111"/>
        <v>19.999999999999773</v>
      </c>
      <c r="AM183" s="131">
        <f t="shared" si="111"/>
        <v>19.999999999999773</v>
      </c>
      <c r="AN183" s="131">
        <f t="shared" si="111"/>
        <v>19.999999999999773</v>
      </c>
      <c r="AO183" s="131">
        <f t="shared" si="111"/>
        <v>19.999999999999773</v>
      </c>
      <c r="AP183" s="131">
        <f t="shared" si="111"/>
        <v>19.999999999999773</v>
      </c>
      <c r="AQ183" s="131">
        <f t="shared" si="111"/>
        <v>19.999999999999773</v>
      </c>
      <c r="AR183" s="131">
        <f t="shared" si="111"/>
        <v>19.999999999999773</v>
      </c>
      <c r="AS183" s="131">
        <f t="shared" si="111"/>
        <v>19.999999999999773</v>
      </c>
      <c r="AT183" s="131">
        <f t="shared" si="111"/>
        <v>-25.000000000000227</v>
      </c>
      <c r="AU183" s="131">
        <f t="shared" si="111"/>
        <v>-25.000000000000227</v>
      </c>
      <c r="AV183" s="131">
        <f t="shared" si="111"/>
        <v>-25.000000000000227</v>
      </c>
      <c r="AW183" s="131">
        <f t="shared" si="111"/>
        <v>-10.000000000000128</v>
      </c>
      <c r="AX183" s="131">
        <f t="shared" si="111"/>
        <v>-25.00000000000007</v>
      </c>
      <c r="AY183" s="131">
        <f t="shared" si="111"/>
        <v>-20.000000000000085</v>
      </c>
      <c r="AZ183" s="131">
        <f t="shared" si="111"/>
        <v>-25.000000000000068</v>
      </c>
      <c r="BA183" s="131">
        <f t="shared" si="111"/>
        <v>0</v>
      </c>
      <c r="BB183" s="131">
        <f t="shared" si="111"/>
        <v>0</v>
      </c>
      <c r="BC183" s="131">
        <f t="shared" si="111"/>
        <v>0</v>
      </c>
      <c r="BD183" s="131">
        <f t="shared" si="111"/>
        <v>0</v>
      </c>
      <c r="BE183" s="131">
        <f t="shared" si="111"/>
        <v>0</v>
      </c>
      <c r="BF183" s="131">
        <f t="shared" si="111"/>
        <v>19.99999999999993</v>
      </c>
      <c r="BG183" s="131">
        <f t="shared" si="111"/>
        <v>19.99999999999993</v>
      </c>
      <c r="BH183" s="131">
        <f t="shared" si="111"/>
        <v>19.99999999999993</v>
      </c>
      <c r="BI183" s="131">
        <f t="shared" si="111"/>
        <v>19.99999999999993</v>
      </c>
      <c r="BJ183" s="131">
        <f t="shared" si="111"/>
        <v>19.99999999999993</v>
      </c>
      <c r="BK183" s="131">
        <f t="shared" si="111"/>
        <v>19.99999999999993</v>
      </c>
      <c r="BL183" s="131">
        <f t="shared" si="111"/>
        <v>19.999999999999932</v>
      </c>
      <c r="BM183" s="131">
        <f t="shared" si="111"/>
        <v>19.999999999999932</v>
      </c>
    </row>
    <row r="184" spans="1:65" ht="12.75">
      <c r="A184">
        <v>52</v>
      </c>
      <c r="C184" s="131">
        <f aca="true" t="shared" si="112" ref="C184:AH184">C54-C119</f>
        <v>-5.0000000000001705</v>
      </c>
      <c r="D184" s="131">
        <f t="shared" si="112"/>
        <v>-5.0000000000001705</v>
      </c>
      <c r="E184" s="131">
        <f t="shared" si="112"/>
        <v>-5.0000000000001705</v>
      </c>
      <c r="F184" s="131">
        <f t="shared" si="112"/>
        <v>-5.0000000000001705</v>
      </c>
      <c r="G184" s="131">
        <f t="shared" si="112"/>
        <v>-5.0000000000001705</v>
      </c>
      <c r="H184" s="131">
        <f t="shared" si="112"/>
        <v>-5.0000000000001705</v>
      </c>
      <c r="I184" s="131">
        <f t="shared" si="112"/>
        <v>-5.0000000000001705</v>
      </c>
      <c r="J184" s="131">
        <f t="shared" si="112"/>
        <v>-5.0000000000001705</v>
      </c>
      <c r="K184" s="131">
        <f t="shared" si="112"/>
        <v>-5.0000000000001705</v>
      </c>
      <c r="L184" s="131">
        <f t="shared" si="112"/>
        <v>-5.0000000000001705</v>
      </c>
      <c r="M184" s="131">
        <f t="shared" si="112"/>
        <v>-5.000000000000114</v>
      </c>
      <c r="N184" s="131">
        <f t="shared" si="112"/>
        <v>24.99999999999983</v>
      </c>
      <c r="O184" s="131">
        <f t="shared" si="112"/>
        <v>-5.000000000000114</v>
      </c>
      <c r="P184" s="131">
        <f t="shared" si="112"/>
        <v>-5.000000000000114</v>
      </c>
      <c r="Q184" s="131">
        <f t="shared" si="112"/>
        <v>-5.000000000000114</v>
      </c>
      <c r="R184" s="131">
        <f t="shared" si="112"/>
        <v>-5.000000000000114</v>
      </c>
      <c r="S184" s="131">
        <f t="shared" si="112"/>
        <v>-5.000000000000114</v>
      </c>
      <c r="T184" s="131">
        <f t="shared" si="112"/>
        <v>-5.000000000000114</v>
      </c>
      <c r="U184" s="131">
        <f t="shared" si="112"/>
        <v>-5.0000000000001705</v>
      </c>
      <c r="V184" s="131">
        <f t="shared" si="112"/>
        <v>0</v>
      </c>
      <c r="W184" s="131">
        <f t="shared" si="112"/>
        <v>0</v>
      </c>
      <c r="X184" s="131">
        <f t="shared" si="112"/>
        <v>4.999999999999801</v>
      </c>
      <c r="Y184" s="131">
        <f t="shared" si="112"/>
        <v>4.999999999999801</v>
      </c>
      <c r="Z184" s="131">
        <f t="shared" si="112"/>
        <v>4.999999999999801</v>
      </c>
      <c r="AA184" s="131">
        <f t="shared" si="112"/>
        <v>4.9999999999998295</v>
      </c>
      <c r="AB184" s="131">
        <f t="shared" si="112"/>
        <v>9.999999999999801</v>
      </c>
      <c r="AC184" s="131">
        <f t="shared" si="112"/>
        <v>9.999999999999801</v>
      </c>
      <c r="AD184" s="131">
        <f t="shared" si="112"/>
        <v>9.999999999999801</v>
      </c>
      <c r="AE184" s="131">
        <f t="shared" si="112"/>
        <v>9.999999999999801</v>
      </c>
      <c r="AF184" s="131">
        <f t="shared" si="112"/>
        <v>19.999999999999858</v>
      </c>
      <c r="AG184" s="131">
        <f t="shared" si="112"/>
        <v>19.999999999999858</v>
      </c>
      <c r="AH184" s="131">
        <f t="shared" si="112"/>
        <v>29.9999999999998</v>
      </c>
      <c r="AI184" s="131">
        <f aca="true" t="shared" si="113" ref="AI184:BM184">AI54-AI119</f>
        <v>19.999999999999773</v>
      </c>
      <c r="AJ184" s="131">
        <f t="shared" si="113"/>
        <v>19.999999999999773</v>
      </c>
      <c r="AK184" s="131">
        <f t="shared" si="113"/>
        <v>19.999999999999773</v>
      </c>
      <c r="AL184" s="131">
        <f t="shared" si="113"/>
        <v>19.999999999999773</v>
      </c>
      <c r="AM184" s="131">
        <f t="shared" si="113"/>
        <v>19.999999999999773</v>
      </c>
      <c r="AN184" s="131">
        <f t="shared" si="113"/>
        <v>19.999999999999773</v>
      </c>
      <c r="AO184" s="131">
        <f t="shared" si="113"/>
        <v>19.999999999999773</v>
      </c>
      <c r="AP184" s="131">
        <f t="shared" si="113"/>
        <v>19.999999999999773</v>
      </c>
      <c r="AQ184" s="131">
        <f t="shared" si="113"/>
        <v>19.999999999999773</v>
      </c>
      <c r="AR184" s="131">
        <f t="shared" si="113"/>
        <v>19.999999999999773</v>
      </c>
      <c r="AS184" s="131">
        <f t="shared" si="113"/>
        <v>19.999999999999773</v>
      </c>
      <c r="AT184" s="131">
        <f t="shared" si="113"/>
        <v>-25.000000000000227</v>
      </c>
      <c r="AU184" s="131">
        <f t="shared" si="113"/>
        <v>-25.000000000000227</v>
      </c>
      <c r="AV184" s="131">
        <f t="shared" si="113"/>
        <v>-25.000000000000227</v>
      </c>
      <c r="AW184" s="131">
        <f t="shared" si="113"/>
        <v>-10.000000000000128</v>
      </c>
      <c r="AX184" s="131">
        <f t="shared" si="113"/>
        <v>-25.00000000000007</v>
      </c>
      <c r="AY184" s="131">
        <f t="shared" si="113"/>
        <v>-20.000000000000092</v>
      </c>
      <c r="AZ184" s="131">
        <f t="shared" si="113"/>
        <v>-25.00000000000007</v>
      </c>
      <c r="BA184" s="131">
        <f t="shared" si="113"/>
        <v>0</v>
      </c>
      <c r="BB184" s="131">
        <f t="shared" si="113"/>
        <v>0</v>
      </c>
      <c r="BC184" s="131">
        <f t="shared" si="113"/>
        <v>0</v>
      </c>
      <c r="BD184" s="131">
        <f t="shared" si="113"/>
        <v>0</v>
      </c>
      <c r="BE184" s="131">
        <f t="shared" si="113"/>
        <v>0</v>
      </c>
      <c r="BF184" s="131">
        <f t="shared" si="113"/>
        <v>19.99999999999993</v>
      </c>
      <c r="BG184" s="131">
        <f t="shared" si="113"/>
        <v>19.99999999999993</v>
      </c>
      <c r="BH184" s="131">
        <f t="shared" si="113"/>
        <v>19.99999999999993</v>
      </c>
      <c r="BI184" s="131">
        <f t="shared" si="113"/>
        <v>19.99999999999993</v>
      </c>
      <c r="BJ184" s="131">
        <f t="shared" si="113"/>
        <v>19.99999999999993</v>
      </c>
      <c r="BK184" s="131">
        <f t="shared" si="113"/>
        <v>19.99999999999993</v>
      </c>
      <c r="BL184" s="131">
        <f t="shared" si="113"/>
        <v>19.99999999999993</v>
      </c>
      <c r="BM184" s="131">
        <f t="shared" si="113"/>
        <v>19.99999999999993</v>
      </c>
    </row>
    <row r="185" spans="1:65" ht="12.75">
      <c r="A185">
        <v>53</v>
      </c>
      <c r="C185" s="131">
        <f aca="true" t="shared" si="114" ref="C185:AH185">C55-C120</f>
        <v>-5.0000000000001705</v>
      </c>
      <c r="D185" s="131">
        <f t="shared" si="114"/>
        <v>-5.0000000000001705</v>
      </c>
      <c r="E185" s="131">
        <f t="shared" si="114"/>
        <v>-5.0000000000001705</v>
      </c>
      <c r="F185" s="131">
        <f t="shared" si="114"/>
        <v>-5.0000000000001705</v>
      </c>
      <c r="G185" s="131">
        <f t="shared" si="114"/>
        <v>-5.0000000000001705</v>
      </c>
      <c r="H185" s="131">
        <f t="shared" si="114"/>
        <v>-5.0000000000001705</v>
      </c>
      <c r="I185" s="131">
        <f t="shared" si="114"/>
        <v>-5.0000000000001705</v>
      </c>
      <c r="J185" s="131">
        <f t="shared" si="114"/>
        <v>-5.0000000000001705</v>
      </c>
      <c r="K185" s="131">
        <f t="shared" si="114"/>
        <v>-5.0000000000001705</v>
      </c>
      <c r="L185" s="131">
        <f t="shared" si="114"/>
        <v>-5.0000000000001705</v>
      </c>
      <c r="M185" s="131">
        <f t="shared" si="114"/>
        <v>-5.000000000000114</v>
      </c>
      <c r="N185" s="131">
        <f t="shared" si="114"/>
        <v>24.99999999999983</v>
      </c>
      <c r="O185" s="131">
        <f t="shared" si="114"/>
        <v>-5.000000000000114</v>
      </c>
      <c r="P185" s="131">
        <f t="shared" si="114"/>
        <v>-5.000000000000114</v>
      </c>
      <c r="Q185" s="131">
        <f t="shared" si="114"/>
        <v>-5.000000000000114</v>
      </c>
      <c r="R185" s="131">
        <f t="shared" si="114"/>
        <v>-5.000000000000114</v>
      </c>
      <c r="S185" s="131">
        <f t="shared" si="114"/>
        <v>-5.000000000000114</v>
      </c>
      <c r="T185" s="131">
        <f t="shared" si="114"/>
        <v>-5.000000000000114</v>
      </c>
      <c r="U185" s="131">
        <f t="shared" si="114"/>
        <v>-5.0000000000001705</v>
      </c>
      <c r="V185" s="131">
        <f t="shared" si="114"/>
        <v>0</v>
      </c>
      <c r="W185" s="131">
        <f t="shared" si="114"/>
        <v>0</v>
      </c>
      <c r="X185" s="131">
        <f t="shared" si="114"/>
        <v>4.999999999999801</v>
      </c>
      <c r="Y185" s="131">
        <f t="shared" si="114"/>
        <v>4.999999999999801</v>
      </c>
      <c r="Z185" s="131">
        <f t="shared" si="114"/>
        <v>4.999999999999801</v>
      </c>
      <c r="AA185" s="131">
        <f t="shared" si="114"/>
        <v>4.9999999999998295</v>
      </c>
      <c r="AB185" s="131">
        <f t="shared" si="114"/>
        <v>9.999999999999801</v>
      </c>
      <c r="AC185" s="131">
        <f t="shared" si="114"/>
        <v>9.999999999999801</v>
      </c>
      <c r="AD185" s="131">
        <f t="shared" si="114"/>
        <v>9.999999999999801</v>
      </c>
      <c r="AE185" s="131">
        <f t="shared" si="114"/>
        <v>9.999999999999801</v>
      </c>
      <c r="AF185" s="131">
        <f t="shared" si="114"/>
        <v>19.999999999999858</v>
      </c>
      <c r="AG185" s="131">
        <f t="shared" si="114"/>
        <v>19.999999999999858</v>
      </c>
      <c r="AH185" s="131">
        <f t="shared" si="114"/>
        <v>29.9999999999998</v>
      </c>
      <c r="AI185" s="131">
        <f aca="true" t="shared" si="115" ref="AI185:BM185">AI55-AI120</f>
        <v>19.999999999999773</v>
      </c>
      <c r="AJ185" s="131">
        <f t="shared" si="115"/>
        <v>19.999999999999773</v>
      </c>
      <c r="AK185" s="131">
        <f t="shared" si="115"/>
        <v>19.999999999999773</v>
      </c>
      <c r="AL185" s="131">
        <f t="shared" si="115"/>
        <v>19.999999999999773</v>
      </c>
      <c r="AM185" s="131">
        <f t="shared" si="115"/>
        <v>19.999999999999773</v>
      </c>
      <c r="AN185" s="131">
        <f t="shared" si="115"/>
        <v>19.999999999999773</v>
      </c>
      <c r="AO185" s="131">
        <f t="shared" si="115"/>
        <v>19.999999999999773</v>
      </c>
      <c r="AP185" s="131">
        <f t="shared" si="115"/>
        <v>19.999999999999773</v>
      </c>
      <c r="AQ185" s="131">
        <f t="shared" si="115"/>
        <v>19.999999999999773</v>
      </c>
      <c r="AR185" s="131">
        <f t="shared" si="115"/>
        <v>19.999999999999773</v>
      </c>
      <c r="AS185" s="131">
        <f t="shared" si="115"/>
        <v>19.999999999999773</v>
      </c>
      <c r="AT185" s="131">
        <f t="shared" si="115"/>
        <v>-25.000000000000227</v>
      </c>
      <c r="AU185" s="131">
        <f t="shared" si="115"/>
        <v>-25.000000000000227</v>
      </c>
      <c r="AV185" s="131">
        <f t="shared" si="115"/>
        <v>-25.000000000000227</v>
      </c>
      <c r="AW185" s="131">
        <f t="shared" si="115"/>
        <v>-10.000000000000128</v>
      </c>
      <c r="AX185" s="131">
        <f t="shared" si="115"/>
        <v>-25.00000000000007</v>
      </c>
      <c r="AY185" s="131">
        <f t="shared" si="115"/>
        <v>-20.000000000000092</v>
      </c>
      <c r="AZ185" s="131">
        <f t="shared" si="115"/>
        <v>-25.00000000000007</v>
      </c>
      <c r="BA185" s="131">
        <f t="shared" si="115"/>
        <v>0</v>
      </c>
      <c r="BB185" s="131">
        <f t="shared" si="115"/>
        <v>0</v>
      </c>
      <c r="BC185" s="131">
        <f t="shared" si="115"/>
        <v>0</v>
      </c>
      <c r="BD185" s="131">
        <f t="shared" si="115"/>
        <v>0</v>
      </c>
      <c r="BE185" s="131">
        <f t="shared" si="115"/>
        <v>0</v>
      </c>
      <c r="BF185" s="131">
        <f t="shared" si="115"/>
        <v>19.99999999999993</v>
      </c>
      <c r="BG185" s="131">
        <f t="shared" si="115"/>
        <v>19.99999999999993</v>
      </c>
      <c r="BH185" s="131">
        <f t="shared" si="115"/>
        <v>19.99999999999993</v>
      </c>
      <c r="BI185" s="131">
        <f t="shared" si="115"/>
        <v>19.99999999999993</v>
      </c>
      <c r="BJ185" s="131">
        <f t="shared" si="115"/>
        <v>19.99999999999993</v>
      </c>
      <c r="BK185" s="131">
        <f t="shared" si="115"/>
        <v>19.99999999999993</v>
      </c>
      <c r="BL185" s="131">
        <f t="shared" si="115"/>
        <v>19.99999999999993</v>
      </c>
      <c r="BM185" s="131">
        <f t="shared" si="115"/>
        <v>19.99999999999993</v>
      </c>
    </row>
    <row r="186" spans="1:65" ht="12.75">
      <c r="A186">
        <v>54</v>
      </c>
      <c r="C186" s="131">
        <f aca="true" t="shared" si="116" ref="C186:AH186">C56-C121</f>
        <v>-5.0000000000001705</v>
      </c>
      <c r="D186" s="131">
        <f t="shared" si="116"/>
        <v>-5.0000000000001705</v>
      </c>
      <c r="E186" s="131">
        <f t="shared" si="116"/>
        <v>-5.0000000000001705</v>
      </c>
      <c r="F186" s="131">
        <f t="shared" si="116"/>
        <v>-5.0000000000001705</v>
      </c>
      <c r="G186" s="131">
        <f t="shared" si="116"/>
        <v>-5.0000000000001705</v>
      </c>
      <c r="H186" s="131">
        <f t="shared" si="116"/>
        <v>-5.0000000000001705</v>
      </c>
      <c r="I186" s="131">
        <f t="shared" si="116"/>
        <v>-5.0000000000001705</v>
      </c>
      <c r="J186" s="131">
        <f t="shared" si="116"/>
        <v>-5.0000000000001705</v>
      </c>
      <c r="K186" s="131">
        <f t="shared" si="116"/>
        <v>-5.0000000000001705</v>
      </c>
      <c r="L186" s="131">
        <f t="shared" si="116"/>
        <v>-5.0000000000001705</v>
      </c>
      <c r="M186" s="131">
        <f t="shared" si="116"/>
        <v>-5.000000000000114</v>
      </c>
      <c r="N186" s="131">
        <f t="shared" si="116"/>
        <v>24.99999999999983</v>
      </c>
      <c r="O186" s="131">
        <f t="shared" si="116"/>
        <v>-5.000000000000114</v>
      </c>
      <c r="P186" s="131">
        <f t="shared" si="116"/>
        <v>-5.000000000000114</v>
      </c>
      <c r="Q186" s="131">
        <f t="shared" si="116"/>
        <v>-5.000000000000114</v>
      </c>
      <c r="R186" s="131">
        <f t="shared" si="116"/>
        <v>-5.000000000000114</v>
      </c>
      <c r="S186" s="131">
        <f t="shared" si="116"/>
        <v>-5.000000000000114</v>
      </c>
      <c r="T186" s="131">
        <f t="shared" si="116"/>
        <v>-5.000000000000114</v>
      </c>
      <c r="U186" s="131">
        <f t="shared" si="116"/>
        <v>-5.0000000000001705</v>
      </c>
      <c r="V186" s="131">
        <f t="shared" si="116"/>
        <v>0</v>
      </c>
      <c r="W186" s="131">
        <f t="shared" si="116"/>
        <v>0</v>
      </c>
      <c r="X186" s="131">
        <f t="shared" si="116"/>
        <v>4.999999999999801</v>
      </c>
      <c r="Y186" s="131">
        <f t="shared" si="116"/>
        <v>4.999999999999801</v>
      </c>
      <c r="Z186" s="131">
        <f t="shared" si="116"/>
        <v>4.999999999999801</v>
      </c>
      <c r="AA186" s="131">
        <f t="shared" si="116"/>
        <v>4.9999999999998295</v>
      </c>
      <c r="AB186" s="131">
        <f t="shared" si="116"/>
        <v>9.999999999999801</v>
      </c>
      <c r="AC186" s="131">
        <f t="shared" si="116"/>
        <v>9.999999999999801</v>
      </c>
      <c r="AD186" s="131">
        <f t="shared" si="116"/>
        <v>9.999999999999801</v>
      </c>
      <c r="AE186" s="131">
        <f t="shared" si="116"/>
        <v>9.999999999999801</v>
      </c>
      <c r="AF186" s="131">
        <f t="shared" si="116"/>
        <v>19.999999999999858</v>
      </c>
      <c r="AG186" s="131">
        <f t="shared" si="116"/>
        <v>19.999999999999858</v>
      </c>
      <c r="AH186" s="131">
        <f t="shared" si="116"/>
        <v>29.9999999999998</v>
      </c>
      <c r="AI186" s="131">
        <f aca="true" t="shared" si="117" ref="AI186:BM186">AI56-AI121</f>
        <v>19.999999999999773</v>
      </c>
      <c r="AJ186" s="131">
        <f t="shared" si="117"/>
        <v>19.999999999999773</v>
      </c>
      <c r="AK186" s="131">
        <f t="shared" si="117"/>
        <v>19.999999999999773</v>
      </c>
      <c r="AL186" s="131">
        <f t="shared" si="117"/>
        <v>19.999999999999773</v>
      </c>
      <c r="AM186" s="131">
        <f t="shared" si="117"/>
        <v>19.999999999999773</v>
      </c>
      <c r="AN186" s="131">
        <f t="shared" si="117"/>
        <v>19.999999999999773</v>
      </c>
      <c r="AO186" s="131">
        <f t="shared" si="117"/>
        <v>19.999999999999773</v>
      </c>
      <c r="AP186" s="131">
        <f t="shared" si="117"/>
        <v>19.999999999999773</v>
      </c>
      <c r="AQ186" s="131">
        <f t="shared" si="117"/>
        <v>19.999999999999773</v>
      </c>
      <c r="AR186" s="131">
        <f t="shared" si="117"/>
        <v>19.999999999999773</v>
      </c>
      <c r="AS186" s="131">
        <f t="shared" si="117"/>
        <v>19.999999999999773</v>
      </c>
      <c r="AT186" s="131">
        <f t="shared" si="117"/>
        <v>-25.000000000000227</v>
      </c>
      <c r="AU186" s="131">
        <f t="shared" si="117"/>
        <v>-25.000000000000227</v>
      </c>
      <c r="AV186" s="131">
        <f t="shared" si="117"/>
        <v>-25.000000000000227</v>
      </c>
      <c r="AW186" s="131">
        <f t="shared" si="117"/>
        <v>-10.000000000000128</v>
      </c>
      <c r="AX186" s="131">
        <f t="shared" si="117"/>
        <v>-25.00000000000007</v>
      </c>
      <c r="AY186" s="131">
        <f t="shared" si="117"/>
        <v>-20.000000000000092</v>
      </c>
      <c r="AZ186" s="131">
        <f t="shared" si="117"/>
        <v>-25.00000000000007</v>
      </c>
      <c r="BA186" s="131">
        <f t="shared" si="117"/>
        <v>0</v>
      </c>
      <c r="BB186" s="131">
        <f t="shared" si="117"/>
        <v>0</v>
      </c>
      <c r="BC186" s="131">
        <f t="shared" si="117"/>
        <v>0</v>
      </c>
      <c r="BD186" s="131">
        <f t="shared" si="117"/>
        <v>0</v>
      </c>
      <c r="BE186" s="131">
        <f t="shared" si="117"/>
        <v>0</v>
      </c>
      <c r="BF186" s="131">
        <f t="shared" si="117"/>
        <v>19.99999999999993</v>
      </c>
      <c r="BG186" s="131">
        <f t="shared" si="117"/>
        <v>19.99999999999993</v>
      </c>
      <c r="BH186" s="131">
        <f t="shared" si="117"/>
        <v>19.99999999999993</v>
      </c>
      <c r="BI186" s="131">
        <f t="shared" si="117"/>
        <v>19.99999999999993</v>
      </c>
      <c r="BJ186" s="131">
        <f t="shared" si="117"/>
        <v>19.99999999999993</v>
      </c>
      <c r="BK186" s="131">
        <f t="shared" si="117"/>
        <v>19.99999999999993</v>
      </c>
      <c r="BL186" s="131">
        <f t="shared" si="117"/>
        <v>19.99999999999993</v>
      </c>
      <c r="BM186" s="131">
        <f t="shared" si="117"/>
        <v>19.99999999999993</v>
      </c>
    </row>
    <row r="187" spans="1:65" ht="12.75">
      <c r="A187">
        <v>55</v>
      </c>
      <c r="C187" s="131">
        <f aca="true" t="shared" si="118" ref="C187:AH187">C57-C122</f>
        <v>-5.0000000000001705</v>
      </c>
      <c r="D187" s="131">
        <f t="shared" si="118"/>
        <v>-5.0000000000001705</v>
      </c>
      <c r="E187" s="131">
        <f t="shared" si="118"/>
        <v>-5.0000000000001705</v>
      </c>
      <c r="F187" s="131">
        <f t="shared" si="118"/>
        <v>-5.0000000000001705</v>
      </c>
      <c r="G187" s="131">
        <f t="shared" si="118"/>
        <v>-5.0000000000001705</v>
      </c>
      <c r="H187" s="131">
        <f t="shared" si="118"/>
        <v>-5.0000000000001705</v>
      </c>
      <c r="I187" s="131">
        <f t="shared" si="118"/>
        <v>-5.0000000000001705</v>
      </c>
      <c r="J187" s="131">
        <f t="shared" si="118"/>
        <v>-5.0000000000001705</v>
      </c>
      <c r="K187" s="131">
        <f t="shared" si="118"/>
        <v>-5.0000000000001705</v>
      </c>
      <c r="L187" s="131">
        <f t="shared" si="118"/>
        <v>-5.0000000000001705</v>
      </c>
      <c r="M187" s="131">
        <f t="shared" si="118"/>
        <v>-5.000000000000114</v>
      </c>
      <c r="N187" s="131">
        <f t="shared" si="118"/>
        <v>24.99999999999983</v>
      </c>
      <c r="O187" s="131">
        <f t="shared" si="118"/>
        <v>-5.000000000000114</v>
      </c>
      <c r="P187" s="131">
        <f t="shared" si="118"/>
        <v>-5.000000000000114</v>
      </c>
      <c r="Q187" s="131">
        <f t="shared" si="118"/>
        <v>-5.000000000000114</v>
      </c>
      <c r="R187" s="131">
        <f t="shared" si="118"/>
        <v>-5.000000000000114</v>
      </c>
      <c r="S187" s="131">
        <f t="shared" si="118"/>
        <v>-5.000000000000114</v>
      </c>
      <c r="T187" s="131">
        <f t="shared" si="118"/>
        <v>-5.000000000000114</v>
      </c>
      <c r="U187" s="131">
        <f t="shared" si="118"/>
        <v>-5.0000000000001705</v>
      </c>
      <c r="V187" s="131">
        <f t="shared" si="118"/>
        <v>0</v>
      </c>
      <c r="W187" s="131">
        <f t="shared" si="118"/>
        <v>0</v>
      </c>
      <c r="X187" s="131">
        <f t="shared" si="118"/>
        <v>4.999999999999801</v>
      </c>
      <c r="Y187" s="131">
        <f t="shared" si="118"/>
        <v>4.999999999999801</v>
      </c>
      <c r="Z187" s="131">
        <f t="shared" si="118"/>
        <v>4.999999999999801</v>
      </c>
      <c r="AA187" s="131">
        <f t="shared" si="118"/>
        <v>4.9999999999998295</v>
      </c>
      <c r="AB187" s="131">
        <f t="shared" si="118"/>
        <v>9.999999999999801</v>
      </c>
      <c r="AC187" s="131">
        <f t="shared" si="118"/>
        <v>9.999999999999801</v>
      </c>
      <c r="AD187" s="131">
        <f t="shared" si="118"/>
        <v>9.999999999999801</v>
      </c>
      <c r="AE187" s="131">
        <f t="shared" si="118"/>
        <v>9.999999999999801</v>
      </c>
      <c r="AF187" s="131">
        <f t="shared" si="118"/>
        <v>19.999999999999858</v>
      </c>
      <c r="AG187" s="131">
        <f t="shared" si="118"/>
        <v>19.999999999999858</v>
      </c>
      <c r="AH187" s="131">
        <f t="shared" si="118"/>
        <v>29.9999999999998</v>
      </c>
      <c r="AI187" s="131">
        <f aca="true" t="shared" si="119" ref="AI187:BM187">AI57-AI122</f>
        <v>19.999999999999773</v>
      </c>
      <c r="AJ187" s="131">
        <f t="shared" si="119"/>
        <v>19.999999999999773</v>
      </c>
      <c r="AK187" s="131">
        <f t="shared" si="119"/>
        <v>19.999999999999773</v>
      </c>
      <c r="AL187" s="131">
        <f t="shared" si="119"/>
        <v>19.999999999999773</v>
      </c>
      <c r="AM187" s="131">
        <f t="shared" si="119"/>
        <v>19.999999999999773</v>
      </c>
      <c r="AN187" s="131">
        <f t="shared" si="119"/>
        <v>19.999999999999773</v>
      </c>
      <c r="AO187" s="131">
        <f t="shared" si="119"/>
        <v>19.999999999999773</v>
      </c>
      <c r="AP187" s="131">
        <f t="shared" si="119"/>
        <v>19.999999999999773</v>
      </c>
      <c r="AQ187" s="131">
        <f t="shared" si="119"/>
        <v>19.999999999999773</v>
      </c>
      <c r="AR187" s="131">
        <f t="shared" si="119"/>
        <v>19.999999999999773</v>
      </c>
      <c r="AS187" s="131">
        <f t="shared" si="119"/>
        <v>19.999999999999773</v>
      </c>
      <c r="AT187" s="131">
        <f t="shared" si="119"/>
        <v>-25.000000000000227</v>
      </c>
      <c r="AU187" s="131">
        <f t="shared" si="119"/>
        <v>-25.000000000000227</v>
      </c>
      <c r="AV187" s="131">
        <f t="shared" si="119"/>
        <v>-25.000000000000227</v>
      </c>
      <c r="AW187" s="131">
        <f t="shared" si="119"/>
        <v>-10.000000000000128</v>
      </c>
      <c r="AX187" s="131">
        <f t="shared" si="119"/>
        <v>-25.00000000000007</v>
      </c>
      <c r="AY187" s="131">
        <f t="shared" si="119"/>
        <v>-20.000000000000092</v>
      </c>
      <c r="AZ187" s="131">
        <f t="shared" si="119"/>
        <v>-25.00000000000007</v>
      </c>
      <c r="BA187" s="131">
        <f t="shared" si="119"/>
        <v>0</v>
      </c>
      <c r="BB187" s="131">
        <f t="shared" si="119"/>
        <v>0</v>
      </c>
      <c r="BC187" s="131">
        <f t="shared" si="119"/>
        <v>0</v>
      </c>
      <c r="BD187" s="131">
        <f t="shared" si="119"/>
        <v>0</v>
      </c>
      <c r="BE187" s="131">
        <f t="shared" si="119"/>
        <v>0</v>
      </c>
      <c r="BF187" s="131">
        <f t="shared" si="119"/>
        <v>19.99999999999993</v>
      </c>
      <c r="BG187" s="131">
        <f t="shared" si="119"/>
        <v>19.99999999999993</v>
      </c>
      <c r="BH187" s="131">
        <f t="shared" si="119"/>
        <v>19.99999999999993</v>
      </c>
      <c r="BI187" s="131">
        <f t="shared" si="119"/>
        <v>19.99999999999993</v>
      </c>
      <c r="BJ187" s="131">
        <f t="shared" si="119"/>
        <v>19.99999999999993</v>
      </c>
      <c r="BK187" s="131">
        <f t="shared" si="119"/>
        <v>19.99999999999993</v>
      </c>
      <c r="BL187" s="131">
        <f t="shared" si="119"/>
        <v>19.99999999999993</v>
      </c>
      <c r="BM187" s="131">
        <f t="shared" si="119"/>
        <v>19.99999999999993</v>
      </c>
    </row>
    <row r="188" spans="1:65" ht="12.75">
      <c r="A188">
        <v>56</v>
      </c>
      <c r="C188" s="131">
        <f aca="true" t="shared" si="120" ref="C188:AH188">C58-C123</f>
        <v>-25.000000000000114</v>
      </c>
      <c r="D188" s="131">
        <f t="shared" si="120"/>
        <v>-25.000000000000114</v>
      </c>
      <c r="E188" s="131">
        <f t="shared" si="120"/>
        <v>-25.000000000000114</v>
      </c>
      <c r="F188" s="131">
        <f t="shared" si="120"/>
        <v>-25.000000000000114</v>
      </c>
      <c r="G188" s="131">
        <f t="shared" si="120"/>
        <v>-25.000000000000114</v>
      </c>
      <c r="H188" s="131">
        <f t="shared" si="120"/>
        <v>-25.000000000000114</v>
      </c>
      <c r="I188" s="131">
        <f t="shared" si="120"/>
        <v>-25.000000000000114</v>
      </c>
      <c r="J188" s="131">
        <f t="shared" si="120"/>
        <v>-25.000000000000114</v>
      </c>
      <c r="K188" s="131">
        <f t="shared" si="120"/>
        <v>-25.000000000000114</v>
      </c>
      <c r="L188" s="131">
        <f t="shared" si="120"/>
        <v>-25.000000000000114</v>
      </c>
      <c r="M188" s="131">
        <f t="shared" si="120"/>
        <v>-25.000000000000057</v>
      </c>
      <c r="N188" s="131">
        <f t="shared" si="120"/>
        <v>4.999999999999886</v>
      </c>
      <c r="O188" s="131">
        <f t="shared" si="120"/>
        <v>-25.000000000000057</v>
      </c>
      <c r="P188" s="131">
        <f t="shared" si="120"/>
        <v>-25.000000000000057</v>
      </c>
      <c r="Q188" s="131">
        <f t="shared" si="120"/>
        <v>-25.000000000000057</v>
      </c>
      <c r="R188" s="131">
        <f t="shared" si="120"/>
        <v>-25.000000000000057</v>
      </c>
      <c r="S188" s="131">
        <f t="shared" si="120"/>
        <v>-25.000000000000057</v>
      </c>
      <c r="T188" s="131">
        <f t="shared" si="120"/>
        <v>-25.000000000000057</v>
      </c>
      <c r="U188" s="131">
        <f t="shared" si="120"/>
        <v>-25.000000000000114</v>
      </c>
      <c r="V188" s="131">
        <f t="shared" si="120"/>
        <v>-20.000000000000057</v>
      </c>
      <c r="W188" s="131">
        <f t="shared" si="120"/>
        <v>-20.000000000000057</v>
      </c>
      <c r="X188" s="131">
        <f t="shared" si="120"/>
        <v>-15.000000000000114</v>
      </c>
      <c r="Y188" s="131">
        <f t="shared" si="120"/>
        <v>-15.000000000000114</v>
      </c>
      <c r="Z188" s="131">
        <f t="shared" si="120"/>
        <v>-15.000000000000114</v>
      </c>
      <c r="AA188" s="131">
        <f t="shared" si="120"/>
        <v>-15.000000000000114</v>
      </c>
      <c r="AB188" s="131">
        <f t="shared" si="120"/>
        <v>-10.000000000000114</v>
      </c>
      <c r="AC188" s="131">
        <f t="shared" si="120"/>
        <v>-10.000000000000114</v>
      </c>
      <c r="AD188" s="131">
        <f t="shared" si="120"/>
        <v>-10.000000000000114</v>
      </c>
      <c r="AE188" s="131">
        <f t="shared" si="120"/>
        <v>-10.000000000000114</v>
      </c>
      <c r="AF188" s="131">
        <f t="shared" si="120"/>
        <v>0</v>
      </c>
      <c r="AG188" s="131">
        <f t="shared" si="120"/>
        <v>0</v>
      </c>
      <c r="AH188" s="131">
        <f t="shared" si="120"/>
        <v>9.999999999999886</v>
      </c>
      <c r="AI188" s="131">
        <f aca="true" t="shared" si="121" ref="AI188:BM188">AI58-AI123</f>
        <v>0</v>
      </c>
      <c r="AJ188" s="131">
        <f t="shared" si="121"/>
        <v>0</v>
      </c>
      <c r="AK188" s="131">
        <f t="shared" si="121"/>
        <v>0</v>
      </c>
      <c r="AL188" s="131">
        <f t="shared" si="121"/>
        <v>0</v>
      </c>
      <c r="AM188" s="131">
        <f t="shared" si="121"/>
        <v>0</v>
      </c>
      <c r="AN188" s="131">
        <f t="shared" si="121"/>
        <v>0</v>
      </c>
      <c r="AO188" s="131">
        <f t="shared" si="121"/>
        <v>0</v>
      </c>
      <c r="AP188" s="131">
        <f t="shared" si="121"/>
        <v>0</v>
      </c>
      <c r="AQ188" s="131">
        <f t="shared" si="121"/>
        <v>0</v>
      </c>
      <c r="AR188" s="131">
        <f t="shared" si="121"/>
        <v>0</v>
      </c>
      <c r="AS188" s="131">
        <f t="shared" si="121"/>
        <v>0</v>
      </c>
      <c r="AT188" s="131">
        <f t="shared" si="121"/>
        <v>-45.00000000000017</v>
      </c>
      <c r="AU188" s="131">
        <f t="shared" si="121"/>
        <v>-45.00000000000017</v>
      </c>
      <c r="AV188" s="131">
        <f t="shared" si="121"/>
        <v>-45.00000000000017</v>
      </c>
      <c r="AW188" s="131">
        <f t="shared" si="121"/>
        <v>-30.000000000000057</v>
      </c>
      <c r="AX188" s="131">
        <f t="shared" si="121"/>
        <v>-45</v>
      </c>
      <c r="AY188" s="131">
        <f t="shared" si="121"/>
        <v>-40.00000000000002</v>
      </c>
      <c r="AZ188" s="131">
        <f t="shared" si="121"/>
        <v>-45</v>
      </c>
      <c r="BA188" s="131">
        <f t="shared" si="121"/>
        <v>-19.99999999999993</v>
      </c>
      <c r="BB188" s="131">
        <f t="shared" si="121"/>
        <v>-19.99999999999993</v>
      </c>
      <c r="BC188" s="131">
        <f t="shared" si="121"/>
        <v>-19.99999999999993</v>
      </c>
      <c r="BD188" s="131">
        <f t="shared" si="121"/>
        <v>-19.99999999999993</v>
      </c>
      <c r="BE188" s="131">
        <f t="shared" si="121"/>
        <v>-19.99999999999993</v>
      </c>
      <c r="BF188" s="131">
        <f t="shared" si="121"/>
        <v>0</v>
      </c>
      <c r="BG188" s="131">
        <f t="shared" si="121"/>
        <v>0</v>
      </c>
      <c r="BH188" s="131">
        <f t="shared" si="121"/>
        <v>0</v>
      </c>
      <c r="BI188" s="131">
        <f t="shared" si="121"/>
        <v>0</v>
      </c>
      <c r="BJ188" s="131">
        <f t="shared" si="121"/>
        <v>0</v>
      </c>
      <c r="BK188" s="131">
        <f t="shared" si="121"/>
        <v>0</v>
      </c>
      <c r="BL188" s="131">
        <f t="shared" si="121"/>
        <v>0</v>
      </c>
      <c r="BM188" s="131">
        <f t="shared" si="121"/>
        <v>0</v>
      </c>
    </row>
    <row r="189" spans="1:65" ht="12.75">
      <c r="A189">
        <v>57</v>
      </c>
      <c r="C189" s="131">
        <f aca="true" t="shared" si="122" ref="C189:AH189">C59-C124</f>
        <v>-25.000000000000114</v>
      </c>
      <c r="D189" s="131">
        <f t="shared" si="122"/>
        <v>-25.000000000000114</v>
      </c>
      <c r="E189" s="131">
        <f t="shared" si="122"/>
        <v>-25.000000000000114</v>
      </c>
      <c r="F189" s="131">
        <f t="shared" si="122"/>
        <v>-25.000000000000114</v>
      </c>
      <c r="G189" s="131">
        <f t="shared" si="122"/>
        <v>-25.000000000000114</v>
      </c>
      <c r="H189" s="131">
        <f t="shared" si="122"/>
        <v>-25.000000000000114</v>
      </c>
      <c r="I189" s="131">
        <f t="shared" si="122"/>
        <v>-25.000000000000114</v>
      </c>
      <c r="J189" s="131">
        <f t="shared" si="122"/>
        <v>-25.000000000000114</v>
      </c>
      <c r="K189" s="131">
        <f t="shared" si="122"/>
        <v>-25.000000000000114</v>
      </c>
      <c r="L189" s="131">
        <f t="shared" si="122"/>
        <v>-25.000000000000114</v>
      </c>
      <c r="M189" s="131">
        <f t="shared" si="122"/>
        <v>-25.000000000000057</v>
      </c>
      <c r="N189" s="131">
        <f t="shared" si="122"/>
        <v>4.999999999999886</v>
      </c>
      <c r="O189" s="131">
        <f t="shared" si="122"/>
        <v>-25.000000000000057</v>
      </c>
      <c r="P189" s="131">
        <f t="shared" si="122"/>
        <v>-25.000000000000057</v>
      </c>
      <c r="Q189" s="131">
        <f t="shared" si="122"/>
        <v>-25.000000000000057</v>
      </c>
      <c r="R189" s="131">
        <f t="shared" si="122"/>
        <v>-25.000000000000057</v>
      </c>
      <c r="S189" s="131">
        <f t="shared" si="122"/>
        <v>-25.000000000000057</v>
      </c>
      <c r="T189" s="131">
        <f t="shared" si="122"/>
        <v>-25.000000000000057</v>
      </c>
      <c r="U189" s="131">
        <f t="shared" si="122"/>
        <v>-25.000000000000114</v>
      </c>
      <c r="V189" s="131">
        <f t="shared" si="122"/>
        <v>-20.000000000000057</v>
      </c>
      <c r="W189" s="131">
        <f t="shared" si="122"/>
        <v>-20.000000000000057</v>
      </c>
      <c r="X189" s="131">
        <f t="shared" si="122"/>
        <v>-15.000000000000114</v>
      </c>
      <c r="Y189" s="131">
        <f t="shared" si="122"/>
        <v>-15.000000000000114</v>
      </c>
      <c r="Z189" s="131">
        <f t="shared" si="122"/>
        <v>-15.000000000000114</v>
      </c>
      <c r="AA189" s="131">
        <f t="shared" si="122"/>
        <v>-15.000000000000114</v>
      </c>
      <c r="AB189" s="131">
        <f t="shared" si="122"/>
        <v>-10.000000000000114</v>
      </c>
      <c r="AC189" s="131">
        <f t="shared" si="122"/>
        <v>-10.000000000000114</v>
      </c>
      <c r="AD189" s="131">
        <f t="shared" si="122"/>
        <v>-10.000000000000114</v>
      </c>
      <c r="AE189" s="131">
        <f t="shared" si="122"/>
        <v>-10.000000000000114</v>
      </c>
      <c r="AF189" s="131">
        <f t="shared" si="122"/>
        <v>0</v>
      </c>
      <c r="AG189" s="131">
        <f t="shared" si="122"/>
        <v>0</v>
      </c>
      <c r="AH189" s="131">
        <f t="shared" si="122"/>
        <v>9.999999999999886</v>
      </c>
      <c r="AI189" s="131">
        <f aca="true" t="shared" si="123" ref="AI189:BM189">AI59-AI124</f>
        <v>0</v>
      </c>
      <c r="AJ189" s="131">
        <f t="shared" si="123"/>
        <v>0</v>
      </c>
      <c r="AK189" s="131">
        <f t="shared" si="123"/>
        <v>0</v>
      </c>
      <c r="AL189" s="131">
        <f t="shared" si="123"/>
        <v>0</v>
      </c>
      <c r="AM189" s="131">
        <f t="shared" si="123"/>
        <v>0</v>
      </c>
      <c r="AN189" s="131">
        <f t="shared" si="123"/>
        <v>0</v>
      </c>
      <c r="AO189" s="131">
        <f t="shared" si="123"/>
        <v>0</v>
      </c>
      <c r="AP189" s="131">
        <f t="shared" si="123"/>
        <v>0</v>
      </c>
      <c r="AQ189" s="131">
        <f t="shared" si="123"/>
        <v>0</v>
      </c>
      <c r="AR189" s="131">
        <f t="shared" si="123"/>
        <v>0</v>
      </c>
      <c r="AS189" s="131">
        <f t="shared" si="123"/>
        <v>0</v>
      </c>
      <c r="AT189" s="131">
        <f t="shared" si="123"/>
        <v>-45.00000000000017</v>
      </c>
      <c r="AU189" s="131">
        <f t="shared" si="123"/>
        <v>-45.00000000000017</v>
      </c>
      <c r="AV189" s="131">
        <f t="shared" si="123"/>
        <v>-45.00000000000017</v>
      </c>
      <c r="AW189" s="131">
        <f t="shared" si="123"/>
        <v>-30.000000000000057</v>
      </c>
      <c r="AX189" s="131">
        <f t="shared" si="123"/>
        <v>-45</v>
      </c>
      <c r="AY189" s="131">
        <f t="shared" si="123"/>
        <v>-40.00000000000002</v>
      </c>
      <c r="AZ189" s="131">
        <f t="shared" si="123"/>
        <v>-45</v>
      </c>
      <c r="BA189" s="131">
        <f t="shared" si="123"/>
        <v>-19.99999999999993</v>
      </c>
      <c r="BB189" s="131">
        <f t="shared" si="123"/>
        <v>-19.99999999999993</v>
      </c>
      <c r="BC189" s="131">
        <f t="shared" si="123"/>
        <v>-19.99999999999993</v>
      </c>
      <c r="BD189" s="131">
        <f t="shared" si="123"/>
        <v>-19.99999999999993</v>
      </c>
      <c r="BE189" s="131">
        <f t="shared" si="123"/>
        <v>-19.99999999999993</v>
      </c>
      <c r="BF189" s="131">
        <f t="shared" si="123"/>
        <v>0</v>
      </c>
      <c r="BG189" s="131">
        <f t="shared" si="123"/>
        <v>0</v>
      </c>
      <c r="BH189" s="131">
        <f t="shared" si="123"/>
        <v>0</v>
      </c>
      <c r="BI189" s="131">
        <f t="shared" si="123"/>
        <v>0</v>
      </c>
      <c r="BJ189" s="131">
        <f t="shared" si="123"/>
        <v>0</v>
      </c>
      <c r="BK189" s="131">
        <f t="shared" si="123"/>
        <v>0</v>
      </c>
      <c r="BL189" s="131">
        <f t="shared" si="123"/>
        <v>0</v>
      </c>
      <c r="BM189" s="131">
        <f t="shared" si="123"/>
        <v>0</v>
      </c>
    </row>
    <row r="190" spans="1:65" ht="12.75">
      <c r="A190">
        <v>58</v>
      </c>
      <c r="C190" s="131">
        <f aca="true" t="shared" si="124" ref="C190:AH190">C60-C125</f>
        <v>-25.000000000000114</v>
      </c>
      <c r="D190" s="131">
        <f t="shared" si="124"/>
        <v>-25.000000000000114</v>
      </c>
      <c r="E190" s="131">
        <f t="shared" si="124"/>
        <v>-25.000000000000114</v>
      </c>
      <c r="F190" s="131">
        <f t="shared" si="124"/>
        <v>-25.000000000000114</v>
      </c>
      <c r="G190" s="131">
        <f t="shared" si="124"/>
        <v>-25.000000000000114</v>
      </c>
      <c r="H190" s="131">
        <f t="shared" si="124"/>
        <v>-25.000000000000114</v>
      </c>
      <c r="I190" s="131">
        <f t="shared" si="124"/>
        <v>-25.000000000000114</v>
      </c>
      <c r="J190" s="131">
        <f t="shared" si="124"/>
        <v>-25.000000000000114</v>
      </c>
      <c r="K190" s="131">
        <f t="shared" si="124"/>
        <v>-25.000000000000114</v>
      </c>
      <c r="L190" s="131">
        <f t="shared" si="124"/>
        <v>-25.000000000000114</v>
      </c>
      <c r="M190" s="131">
        <f t="shared" si="124"/>
        <v>-25.000000000000057</v>
      </c>
      <c r="N190" s="131">
        <f t="shared" si="124"/>
        <v>4.999999999999886</v>
      </c>
      <c r="O190" s="131">
        <f t="shared" si="124"/>
        <v>-25.000000000000057</v>
      </c>
      <c r="P190" s="131">
        <f t="shared" si="124"/>
        <v>-25.000000000000057</v>
      </c>
      <c r="Q190" s="131">
        <f t="shared" si="124"/>
        <v>-25.000000000000057</v>
      </c>
      <c r="R190" s="131">
        <f t="shared" si="124"/>
        <v>-25.000000000000057</v>
      </c>
      <c r="S190" s="131">
        <f t="shared" si="124"/>
        <v>-25.000000000000057</v>
      </c>
      <c r="T190" s="131">
        <f t="shared" si="124"/>
        <v>-25.000000000000057</v>
      </c>
      <c r="U190" s="131">
        <f t="shared" si="124"/>
        <v>-25.000000000000114</v>
      </c>
      <c r="V190" s="131">
        <f t="shared" si="124"/>
        <v>-20.000000000000057</v>
      </c>
      <c r="W190" s="131">
        <f t="shared" si="124"/>
        <v>-20.000000000000057</v>
      </c>
      <c r="X190" s="131">
        <f t="shared" si="124"/>
        <v>-15.000000000000114</v>
      </c>
      <c r="Y190" s="131">
        <f t="shared" si="124"/>
        <v>-15.000000000000114</v>
      </c>
      <c r="Z190" s="131">
        <f t="shared" si="124"/>
        <v>-15.000000000000114</v>
      </c>
      <c r="AA190" s="131">
        <f t="shared" si="124"/>
        <v>-15.000000000000114</v>
      </c>
      <c r="AB190" s="131">
        <f t="shared" si="124"/>
        <v>-10.000000000000114</v>
      </c>
      <c r="AC190" s="131">
        <f t="shared" si="124"/>
        <v>-10.000000000000114</v>
      </c>
      <c r="AD190" s="131">
        <f t="shared" si="124"/>
        <v>-10.000000000000114</v>
      </c>
      <c r="AE190" s="131">
        <f t="shared" si="124"/>
        <v>-10.000000000000114</v>
      </c>
      <c r="AF190" s="131">
        <f t="shared" si="124"/>
        <v>0</v>
      </c>
      <c r="AG190" s="131">
        <f t="shared" si="124"/>
        <v>0</v>
      </c>
      <c r="AH190" s="131">
        <f t="shared" si="124"/>
        <v>9.999999999999886</v>
      </c>
      <c r="AI190" s="131">
        <f aca="true" t="shared" si="125" ref="AI190:BM190">AI60-AI125</f>
        <v>0</v>
      </c>
      <c r="AJ190" s="131">
        <f t="shared" si="125"/>
        <v>0</v>
      </c>
      <c r="AK190" s="131">
        <f t="shared" si="125"/>
        <v>0</v>
      </c>
      <c r="AL190" s="131">
        <f t="shared" si="125"/>
        <v>0</v>
      </c>
      <c r="AM190" s="131">
        <f t="shared" si="125"/>
        <v>0</v>
      </c>
      <c r="AN190" s="131">
        <f t="shared" si="125"/>
        <v>0</v>
      </c>
      <c r="AO190" s="131">
        <f t="shared" si="125"/>
        <v>0</v>
      </c>
      <c r="AP190" s="131">
        <f t="shared" si="125"/>
        <v>0</v>
      </c>
      <c r="AQ190" s="131">
        <f t="shared" si="125"/>
        <v>0</v>
      </c>
      <c r="AR190" s="131">
        <f t="shared" si="125"/>
        <v>0</v>
      </c>
      <c r="AS190" s="131">
        <f t="shared" si="125"/>
        <v>0</v>
      </c>
      <c r="AT190" s="131">
        <f t="shared" si="125"/>
        <v>-45.00000000000017</v>
      </c>
      <c r="AU190" s="131">
        <f t="shared" si="125"/>
        <v>-45.00000000000017</v>
      </c>
      <c r="AV190" s="131">
        <f t="shared" si="125"/>
        <v>-45.00000000000017</v>
      </c>
      <c r="AW190" s="131">
        <f t="shared" si="125"/>
        <v>-30.000000000000057</v>
      </c>
      <c r="AX190" s="131">
        <f t="shared" si="125"/>
        <v>-45</v>
      </c>
      <c r="AY190" s="131">
        <f t="shared" si="125"/>
        <v>-40.00000000000002</v>
      </c>
      <c r="AZ190" s="131">
        <f t="shared" si="125"/>
        <v>-45</v>
      </c>
      <c r="BA190" s="131">
        <f t="shared" si="125"/>
        <v>-19.99999999999993</v>
      </c>
      <c r="BB190" s="131">
        <f t="shared" si="125"/>
        <v>-19.99999999999993</v>
      </c>
      <c r="BC190" s="131">
        <f t="shared" si="125"/>
        <v>-19.99999999999993</v>
      </c>
      <c r="BD190" s="131">
        <f t="shared" si="125"/>
        <v>-19.99999999999993</v>
      </c>
      <c r="BE190" s="131">
        <f t="shared" si="125"/>
        <v>-19.99999999999993</v>
      </c>
      <c r="BF190" s="131">
        <f t="shared" si="125"/>
        <v>0</v>
      </c>
      <c r="BG190" s="131">
        <f t="shared" si="125"/>
        <v>0</v>
      </c>
      <c r="BH190" s="131">
        <f t="shared" si="125"/>
        <v>0</v>
      </c>
      <c r="BI190" s="131">
        <f t="shared" si="125"/>
        <v>0</v>
      </c>
      <c r="BJ190" s="131">
        <f t="shared" si="125"/>
        <v>0</v>
      </c>
      <c r="BK190" s="131">
        <f t="shared" si="125"/>
        <v>0</v>
      </c>
      <c r="BL190" s="131">
        <f t="shared" si="125"/>
        <v>0</v>
      </c>
      <c r="BM190" s="131">
        <f t="shared" si="125"/>
        <v>0</v>
      </c>
    </row>
    <row r="191" spans="1:65" ht="12.75">
      <c r="A191">
        <v>59</v>
      </c>
      <c r="C191" s="131">
        <f aca="true" t="shared" si="126" ref="C191:AH191">C61-C126</f>
        <v>-25.000000000000114</v>
      </c>
      <c r="D191" s="131">
        <f t="shared" si="126"/>
        <v>-25.000000000000114</v>
      </c>
      <c r="E191" s="131">
        <f t="shared" si="126"/>
        <v>-25.000000000000114</v>
      </c>
      <c r="F191" s="131">
        <f t="shared" si="126"/>
        <v>-25.000000000000114</v>
      </c>
      <c r="G191" s="131">
        <f t="shared" si="126"/>
        <v>-25.000000000000114</v>
      </c>
      <c r="H191" s="131">
        <f t="shared" si="126"/>
        <v>-25.000000000000114</v>
      </c>
      <c r="I191" s="131">
        <f t="shared" si="126"/>
        <v>-25.000000000000114</v>
      </c>
      <c r="J191" s="131">
        <f t="shared" si="126"/>
        <v>-25.000000000000114</v>
      </c>
      <c r="K191" s="131">
        <f t="shared" si="126"/>
        <v>-25.000000000000114</v>
      </c>
      <c r="L191" s="131">
        <f t="shared" si="126"/>
        <v>-25.000000000000114</v>
      </c>
      <c r="M191" s="131">
        <f t="shared" si="126"/>
        <v>-25.000000000000057</v>
      </c>
      <c r="N191" s="131">
        <f t="shared" si="126"/>
        <v>4.999999999999886</v>
      </c>
      <c r="O191" s="131">
        <f t="shared" si="126"/>
        <v>-25.000000000000057</v>
      </c>
      <c r="P191" s="131">
        <f t="shared" si="126"/>
        <v>-25.000000000000057</v>
      </c>
      <c r="Q191" s="131">
        <f t="shared" si="126"/>
        <v>-25.000000000000057</v>
      </c>
      <c r="R191" s="131">
        <f t="shared" si="126"/>
        <v>-25.000000000000057</v>
      </c>
      <c r="S191" s="131">
        <f t="shared" si="126"/>
        <v>-25.000000000000057</v>
      </c>
      <c r="T191" s="131">
        <f t="shared" si="126"/>
        <v>-25.000000000000057</v>
      </c>
      <c r="U191" s="131">
        <f t="shared" si="126"/>
        <v>-25.000000000000114</v>
      </c>
      <c r="V191" s="131">
        <f t="shared" si="126"/>
        <v>-20.000000000000057</v>
      </c>
      <c r="W191" s="131">
        <f t="shared" si="126"/>
        <v>-20.000000000000057</v>
      </c>
      <c r="X191" s="131">
        <f t="shared" si="126"/>
        <v>-15.000000000000114</v>
      </c>
      <c r="Y191" s="131">
        <f t="shared" si="126"/>
        <v>-15.000000000000114</v>
      </c>
      <c r="Z191" s="131">
        <f t="shared" si="126"/>
        <v>-15.000000000000114</v>
      </c>
      <c r="AA191" s="131">
        <f t="shared" si="126"/>
        <v>-15.000000000000114</v>
      </c>
      <c r="AB191" s="131">
        <f t="shared" si="126"/>
        <v>-10.000000000000114</v>
      </c>
      <c r="AC191" s="131">
        <f t="shared" si="126"/>
        <v>-10.000000000000114</v>
      </c>
      <c r="AD191" s="131">
        <f t="shared" si="126"/>
        <v>-10.000000000000114</v>
      </c>
      <c r="AE191" s="131">
        <f t="shared" si="126"/>
        <v>-10.000000000000114</v>
      </c>
      <c r="AF191" s="131">
        <f t="shared" si="126"/>
        <v>0</v>
      </c>
      <c r="AG191" s="131">
        <f t="shared" si="126"/>
        <v>0</v>
      </c>
      <c r="AH191" s="131">
        <f t="shared" si="126"/>
        <v>9.999999999999886</v>
      </c>
      <c r="AI191" s="131">
        <f aca="true" t="shared" si="127" ref="AI191:BM191">AI61-AI126</f>
        <v>0</v>
      </c>
      <c r="AJ191" s="131">
        <f t="shared" si="127"/>
        <v>0</v>
      </c>
      <c r="AK191" s="131">
        <f t="shared" si="127"/>
        <v>0</v>
      </c>
      <c r="AL191" s="131">
        <f t="shared" si="127"/>
        <v>0</v>
      </c>
      <c r="AM191" s="131">
        <f t="shared" si="127"/>
        <v>0</v>
      </c>
      <c r="AN191" s="131">
        <f t="shared" si="127"/>
        <v>0</v>
      </c>
      <c r="AO191" s="131">
        <f t="shared" si="127"/>
        <v>0</v>
      </c>
      <c r="AP191" s="131">
        <f t="shared" si="127"/>
        <v>0</v>
      </c>
      <c r="AQ191" s="131">
        <f t="shared" si="127"/>
        <v>0</v>
      </c>
      <c r="AR191" s="131">
        <f t="shared" si="127"/>
        <v>0</v>
      </c>
      <c r="AS191" s="131">
        <f t="shared" si="127"/>
        <v>0</v>
      </c>
      <c r="AT191" s="131">
        <f t="shared" si="127"/>
        <v>-45.00000000000017</v>
      </c>
      <c r="AU191" s="131">
        <f t="shared" si="127"/>
        <v>-45.00000000000017</v>
      </c>
      <c r="AV191" s="131">
        <f t="shared" si="127"/>
        <v>-45.00000000000017</v>
      </c>
      <c r="AW191" s="131">
        <f t="shared" si="127"/>
        <v>-30.000000000000057</v>
      </c>
      <c r="AX191" s="131">
        <f t="shared" si="127"/>
        <v>-45</v>
      </c>
      <c r="AY191" s="131">
        <f t="shared" si="127"/>
        <v>-40.00000000000002</v>
      </c>
      <c r="AZ191" s="131">
        <f t="shared" si="127"/>
        <v>-45</v>
      </c>
      <c r="BA191" s="131">
        <f t="shared" si="127"/>
        <v>-19.99999999999993</v>
      </c>
      <c r="BB191" s="131">
        <f t="shared" si="127"/>
        <v>-19.99999999999993</v>
      </c>
      <c r="BC191" s="131">
        <f t="shared" si="127"/>
        <v>-19.99999999999993</v>
      </c>
      <c r="BD191" s="131">
        <f t="shared" si="127"/>
        <v>-19.99999999999993</v>
      </c>
      <c r="BE191" s="131">
        <f t="shared" si="127"/>
        <v>-19.99999999999993</v>
      </c>
      <c r="BF191" s="131">
        <f t="shared" si="127"/>
        <v>0</v>
      </c>
      <c r="BG191" s="131">
        <f t="shared" si="127"/>
        <v>0</v>
      </c>
      <c r="BH191" s="131">
        <f t="shared" si="127"/>
        <v>0</v>
      </c>
      <c r="BI191" s="131">
        <f t="shared" si="127"/>
        <v>0</v>
      </c>
      <c r="BJ191" s="131">
        <f t="shared" si="127"/>
        <v>0</v>
      </c>
      <c r="BK191" s="131">
        <f t="shared" si="127"/>
        <v>0</v>
      </c>
      <c r="BL191" s="131">
        <f t="shared" si="127"/>
        <v>0</v>
      </c>
      <c r="BM191" s="131">
        <f t="shared" si="127"/>
        <v>0</v>
      </c>
    </row>
    <row r="192" spans="1:65" ht="12.75">
      <c r="A192">
        <v>60</v>
      </c>
      <c r="C192" s="131">
        <f aca="true" t="shared" si="128" ref="C192:AH192">C62-C127</f>
        <v>-25.000000000000114</v>
      </c>
      <c r="D192" s="131">
        <f t="shared" si="128"/>
        <v>-25.000000000000114</v>
      </c>
      <c r="E192" s="131">
        <f t="shared" si="128"/>
        <v>-25.000000000000114</v>
      </c>
      <c r="F192" s="131">
        <f t="shared" si="128"/>
        <v>-25.000000000000114</v>
      </c>
      <c r="G192" s="131">
        <f t="shared" si="128"/>
        <v>-25.000000000000114</v>
      </c>
      <c r="H192" s="131">
        <f t="shared" si="128"/>
        <v>-25.000000000000114</v>
      </c>
      <c r="I192" s="131">
        <f t="shared" si="128"/>
        <v>-25.000000000000114</v>
      </c>
      <c r="J192" s="131">
        <f t="shared" si="128"/>
        <v>-25.000000000000114</v>
      </c>
      <c r="K192" s="131">
        <f t="shared" si="128"/>
        <v>-25.000000000000114</v>
      </c>
      <c r="L192" s="131">
        <f t="shared" si="128"/>
        <v>-25.000000000000114</v>
      </c>
      <c r="M192" s="131">
        <f t="shared" si="128"/>
        <v>-25.000000000000057</v>
      </c>
      <c r="N192" s="131">
        <f t="shared" si="128"/>
        <v>4.999999999999886</v>
      </c>
      <c r="O192" s="131">
        <f t="shared" si="128"/>
        <v>-25.000000000000057</v>
      </c>
      <c r="P192" s="131">
        <f t="shared" si="128"/>
        <v>-25.000000000000057</v>
      </c>
      <c r="Q192" s="131">
        <f t="shared" si="128"/>
        <v>-25.000000000000057</v>
      </c>
      <c r="R192" s="131">
        <f t="shared" si="128"/>
        <v>-25.000000000000057</v>
      </c>
      <c r="S192" s="131">
        <f t="shared" si="128"/>
        <v>-25.000000000000057</v>
      </c>
      <c r="T192" s="131">
        <f t="shared" si="128"/>
        <v>-25.000000000000057</v>
      </c>
      <c r="U192" s="131">
        <f t="shared" si="128"/>
        <v>-25.000000000000114</v>
      </c>
      <c r="V192" s="131">
        <f t="shared" si="128"/>
        <v>-20.000000000000057</v>
      </c>
      <c r="W192" s="131">
        <f t="shared" si="128"/>
        <v>-20.000000000000057</v>
      </c>
      <c r="X192" s="131">
        <f t="shared" si="128"/>
        <v>-15.000000000000114</v>
      </c>
      <c r="Y192" s="131">
        <f t="shared" si="128"/>
        <v>-15.000000000000114</v>
      </c>
      <c r="Z192" s="131">
        <f t="shared" si="128"/>
        <v>-15.000000000000114</v>
      </c>
      <c r="AA192" s="131">
        <f t="shared" si="128"/>
        <v>-15.000000000000114</v>
      </c>
      <c r="AB192" s="131">
        <f t="shared" si="128"/>
        <v>-10.000000000000114</v>
      </c>
      <c r="AC192" s="131">
        <f t="shared" si="128"/>
        <v>-10.000000000000114</v>
      </c>
      <c r="AD192" s="131">
        <f t="shared" si="128"/>
        <v>-10.000000000000114</v>
      </c>
      <c r="AE192" s="131">
        <f t="shared" si="128"/>
        <v>-10.000000000000114</v>
      </c>
      <c r="AF192" s="131">
        <f t="shared" si="128"/>
        <v>0</v>
      </c>
      <c r="AG192" s="131">
        <f t="shared" si="128"/>
        <v>0</v>
      </c>
      <c r="AH192" s="131">
        <f t="shared" si="128"/>
        <v>9.999999999999886</v>
      </c>
      <c r="AI192" s="131">
        <f aca="true" t="shared" si="129" ref="AI192:BM192">AI62-AI127</f>
        <v>0</v>
      </c>
      <c r="AJ192" s="131">
        <f t="shared" si="129"/>
        <v>0</v>
      </c>
      <c r="AK192" s="131">
        <f t="shared" si="129"/>
        <v>0</v>
      </c>
      <c r="AL192" s="131">
        <f t="shared" si="129"/>
        <v>0</v>
      </c>
      <c r="AM192" s="131">
        <f t="shared" si="129"/>
        <v>0</v>
      </c>
      <c r="AN192" s="131">
        <f t="shared" si="129"/>
        <v>0</v>
      </c>
      <c r="AO192" s="131">
        <f t="shared" si="129"/>
        <v>0</v>
      </c>
      <c r="AP192" s="131">
        <f t="shared" si="129"/>
        <v>0</v>
      </c>
      <c r="AQ192" s="131">
        <f t="shared" si="129"/>
        <v>0</v>
      </c>
      <c r="AR192" s="131">
        <f t="shared" si="129"/>
        <v>0</v>
      </c>
      <c r="AS192" s="131">
        <f t="shared" si="129"/>
        <v>0</v>
      </c>
      <c r="AT192" s="131">
        <f t="shared" si="129"/>
        <v>-45.00000000000017</v>
      </c>
      <c r="AU192" s="131">
        <f t="shared" si="129"/>
        <v>-45.00000000000017</v>
      </c>
      <c r="AV192" s="131">
        <f t="shared" si="129"/>
        <v>-45.00000000000017</v>
      </c>
      <c r="AW192" s="131">
        <f t="shared" si="129"/>
        <v>-30.000000000000057</v>
      </c>
      <c r="AX192" s="131">
        <f t="shared" si="129"/>
        <v>-45</v>
      </c>
      <c r="AY192" s="131">
        <f t="shared" si="129"/>
        <v>-40.00000000000002</v>
      </c>
      <c r="AZ192" s="131">
        <f t="shared" si="129"/>
        <v>-45</v>
      </c>
      <c r="BA192" s="131">
        <f t="shared" si="129"/>
        <v>-19.99999999999993</v>
      </c>
      <c r="BB192" s="131">
        <f t="shared" si="129"/>
        <v>-19.99999999999993</v>
      </c>
      <c r="BC192" s="131">
        <f t="shared" si="129"/>
        <v>-19.99999999999993</v>
      </c>
      <c r="BD192" s="131">
        <f t="shared" si="129"/>
        <v>-19.99999999999993</v>
      </c>
      <c r="BE192" s="131">
        <f t="shared" si="129"/>
        <v>-19.99999999999993</v>
      </c>
      <c r="BF192" s="131">
        <f t="shared" si="129"/>
        <v>0</v>
      </c>
      <c r="BG192" s="131">
        <f t="shared" si="129"/>
        <v>0</v>
      </c>
      <c r="BH192" s="131">
        <f t="shared" si="129"/>
        <v>0</v>
      </c>
      <c r="BI192" s="131">
        <f t="shared" si="129"/>
        <v>0</v>
      </c>
      <c r="BJ192" s="131">
        <f t="shared" si="129"/>
        <v>0</v>
      </c>
      <c r="BK192" s="131">
        <f t="shared" si="129"/>
        <v>0</v>
      </c>
      <c r="BL192" s="131">
        <f t="shared" si="129"/>
        <v>0</v>
      </c>
      <c r="BM192" s="131">
        <f t="shared" si="129"/>
        <v>0</v>
      </c>
    </row>
    <row r="193" spans="1:65" ht="12.75">
      <c r="A193">
        <v>61</v>
      </c>
      <c r="C193" s="131">
        <f aca="true" t="shared" si="130" ref="C193:AH193">C63-C128</f>
        <v>-25.000000000000114</v>
      </c>
      <c r="D193" s="131">
        <f t="shared" si="130"/>
        <v>-25.000000000000114</v>
      </c>
      <c r="E193" s="131">
        <f t="shared" si="130"/>
        <v>-25.000000000000114</v>
      </c>
      <c r="F193" s="131">
        <f t="shared" si="130"/>
        <v>-25.000000000000114</v>
      </c>
      <c r="G193" s="131">
        <f t="shared" si="130"/>
        <v>-25.000000000000114</v>
      </c>
      <c r="H193" s="131">
        <f t="shared" si="130"/>
        <v>-25.000000000000114</v>
      </c>
      <c r="I193" s="131">
        <f t="shared" si="130"/>
        <v>-25.000000000000114</v>
      </c>
      <c r="J193" s="131">
        <f t="shared" si="130"/>
        <v>-25.000000000000114</v>
      </c>
      <c r="K193" s="131">
        <f t="shared" si="130"/>
        <v>-25.000000000000114</v>
      </c>
      <c r="L193" s="131">
        <f t="shared" si="130"/>
        <v>-25.000000000000114</v>
      </c>
      <c r="M193" s="131">
        <f t="shared" si="130"/>
        <v>-25.000000000000057</v>
      </c>
      <c r="N193" s="131">
        <f t="shared" si="130"/>
        <v>4.999999999999886</v>
      </c>
      <c r="O193" s="131">
        <f t="shared" si="130"/>
        <v>-25.000000000000057</v>
      </c>
      <c r="P193" s="131">
        <f t="shared" si="130"/>
        <v>-25.000000000000057</v>
      </c>
      <c r="Q193" s="131">
        <f t="shared" si="130"/>
        <v>-25.000000000000057</v>
      </c>
      <c r="R193" s="131">
        <f t="shared" si="130"/>
        <v>-25.000000000000057</v>
      </c>
      <c r="S193" s="131">
        <f t="shared" si="130"/>
        <v>-25.000000000000057</v>
      </c>
      <c r="T193" s="131">
        <f t="shared" si="130"/>
        <v>-25.000000000000057</v>
      </c>
      <c r="U193" s="131">
        <f t="shared" si="130"/>
        <v>-25.000000000000114</v>
      </c>
      <c r="V193" s="131">
        <f t="shared" si="130"/>
        <v>-20.000000000000057</v>
      </c>
      <c r="W193" s="131">
        <f t="shared" si="130"/>
        <v>-20.000000000000057</v>
      </c>
      <c r="X193" s="131">
        <f t="shared" si="130"/>
        <v>-15.000000000000114</v>
      </c>
      <c r="Y193" s="131">
        <f t="shared" si="130"/>
        <v>-15.000000000000114</v>
      </c>
      <c r="Z193" s="131">
        <f t="shared" si="130"/>
        <v>-15.000000000000114</v>
      </c>
      <c r="AA193" s="131">
        <f t="shared" si="130"/>
        <v>-15.000000000000114</v>
      </c>
      <c r="AB193" s="131">
        <f t="shared" si="130"/>
        <v>-10.000000000000114</v>
      </c>
      <c r="AC193" s="131">
        <f t="shared" si="130"/>
        <v>-10.000000000000114</v>
      </c>
      <c r="AD193" s="131">
        <f t="shared" si="130"/>
        <v>-10.000000000000114</v>
      </c>
      <c r="AE193" s="131">
        <f t="shared" si="130"/>
        <v>-10.000000000000114</v>
      </c>
      <c r="AF193" s="131">
        <f t="shared" si="130"/>
        <v>0</v>
      </c>
      <c r="AG193" s="131">
        <f t="shared" si="130"/>
        <v>0</v>
      </c>
      <c r="AH193" s="131">
        <f t="shared" si="130"/>
        <v>9.999999999999886</v>
      </c>
      <c r="AI193" s="131">
        <f aca="true" t="shared" si="131" ref="AI193:BM193">AI63-AI128</f>
        <v>0</v>
      </c>
      <c r="AJ193" s="131">
        <f t="shared" si="131"/>
        <v>0</v>
      </c>
      <c r="AK193" s="131">
        <f t="shared" si="131"/>
        <v>0</v>
      </c>
      <c r="AL193" s="131">
        <f t="shared" si="131"/>
        <v>0</v>
      </c>
      <c r="AM193" s="131">
        <f t="shared" si="131"/>
        <v>0</v>
      </c>
      <c r="AN193" s="131">
        <f t="shared" si="131"/>
        <v>0</v>
      </c>
      <c r="AO193" s="131">
        <f t="shared" si="131"/>
        <v>0</v>
      </c>
      <c r="AP193" s="131">
        <f t="shared" si="131"/>
        <v>0</v>
      </c>
      <c r="AQ193" s="131">
        <f t="shared" si="131"/>
        <v>0</v>
      </c>
      <c r="AR193" s="131">
        <f t="shared" si="131"/>
        <v>0</v>
      </c>
      <c r="AS193" s="131">
        <f t="shared" si="131"/>
        <v>0</v>
      </c>
      <c r="AT193" s="131">
        <f t="shared" si="131"/>
        <v>-45.00000000000017</v>
      </c>
      <c r="AU193" s="131">
        <f t="shared" si="131"/>
        <v>-45.00000000000017</v>
      </c>
      <c r="AV193" s="131">
        <f t="shared" si="131"/>
        <v>-45.00000000000017</v>
      </c>
      <c r="AW193" s="131">
        <f t="shared" si="131"/>
        <v>-30.000000000000057</v>
      </c>
      <c r="AX193" s="131">
        <f t="shared" si="131"/>
        <v>-45</v>
      </c>
      <c r="AY193" s="131">
        <f t="shared" si="131"/>
        <v>-40.00000000000002</v>
      </c>
      <c r="AZ193" s="131">
        <f t="shared" si="131"/>
        <v>-45</v>
      </c>
      <c r="BA193" s="131">
        <f t="shared" si="131"/>
        <v>-19.99999999999993</v>
      </c>
      <c r="BB193" s="131">
        <f t="shared" si="131"/>
        <v>-19.99999999999993</v>
      </c>
      <c r="BC193" s="131">
        <f t="shared" si="131"/>
        <v>-19.99999999999993</v>
      </c>
      <c r="BD193" s="131">
        <f t="shared" si="131"/>
        <v>-19.99999999999993</v>
      </c>
      <c r="BE193" s="131">
        <f t="shared" si="131"/>
        <v>-19.99999999999993</v>
      </c>
      <c r="BF193" s="131">
        <f t="shared" si="131"/>
        <v>0</v>
      </c>
      <c r="BG193" s="131">
        <f t="shared" si="131"/>
        <v>0</v>
      </c>
      <c r="BH193" s="131">
        <f t="shared" si="131"/>
        <v>0</v>
      </c>
      <c r="BI193" s="131">
        <f t="shared" si="131"/>
        <v>0</v>
      </c>
      <c r="BJ193" s="131">
        <f t="shared" si="131"/>
        <v>0</v>
      </c>
      <c r="BK193" s="131">
        <f t="shared" si="131"/>
        <v>0</v>
      </c>
      <c r="BL193" s="131">
        <f t="shared" si="131"/>
        <v>0</v>
      </c>
      <c r="BM193" s="131">
        <f t="shared" si="131"/>
        <v>0</v>
      </c>
    </row>
    <row r="194" spans="1:65" ht="12.75">
      <c r="A194">
        <v>62</v>
      </c>
      <c r="C194" s="131">
        <f aca="true" t="shared" si="132" ref="C194:AH194">C64-C129</f>
        <v>-25.000000000000057</v>
      </c>
      <c r="D194" s="131">
        <f t="shared" si="132"/>
        <v>-25.000000000000057</v>
      </c>
      <c r="E194" s="131">
        <f t="shared" si="132"/>
        <v>-25.000000000000057</v>
      </c>
      <c r="F194" s="131">
        <f t="shared" si="132"/>
        <v>-25.000000000000057</v>
      </c>
      <c r="G194" s="131">
        <f t="shared" si="132"/>
        <v>-25.000000000000057</v>
      </c>
      <c r="H194" s="131">
        <f t="shared" si="132"/>
        <v>-25.000000000000057</v>
      </c>
      <c r="I194" s="131">
        <f t="shared" si="132"/>
        <v>-25.000000000000057</v>
      </c>
      <c r="J194" s="131">
        <f t="shared" si="132"/>
        <v>-25.000000000000057</v>
      </c>
      <c r="K194" s="131">
        <f t="shared" si="132"/>
        <v>-25.000000000000057</v>
      </c>
      <c r="L194" s="131">
        <f t="shared" si="132"/>
        <v>-25.000000000000057</v>
      </c>
      <c r="M194" s="131">
        <f t="shared" si="132"/>
        <v>-25.000000000000057</v>
      </c>
      <c r="N194" s="131">
        <f t="shared" si="132"/>
        <v>4.999999999999886</v>
      </c>
      <c r="O194" s="131">
        <f t="shared" si="132"/>
        <v>-25.000000000000057</v>
      </c>
      <c r="P194" s="131">
        <f t="shared" si="132"/>
        <v>-25.000000000000057</v>
      </c>
      <c r="Q194" s="131">
        <f t="shared" si="132"/>
        <v>-25.000000000000114</v>
      </c>
      <c r="R194" s="131">
        <f t="shared" si="132"/>
        <v>-25.000000000000114</v>
      </c>
      <c r="S194" s="131">
        <f t="shared" si="132"/>
        <v>-25.000000000000114</v>
      </c>
      <c r="T194" s="131">
        <f t="shared" si="132"/>
        <v>-25.000000000000114</v>
      </c>
      <c r="U194" s="131">
        <f t="shared" si="132"/>
        <v>-25.000000000000057</v>
      </c>
      <c r="V194" s="131">
        <f t="shared" si="132"/>
        <v>-20.000000000000114</v>
      </c>
      <c r="W194" s="131">
        <f t="shared" si="132"/>
        <v>-20.000000000000057</v>
      </c>
      <c r="X194" s="131">
        <f t="shared" si="132"/>
        <v>-15.000000000000114</v>
      </c>
      <c r="Y194" s="131">
        <f t="shared" si="132"/>
        <v>-15.000000000000114</v>
      </c>
      <c r="Z194" s="131">
        <f t="shared" si="132"/>
        <v>-15.000000000000114</v>
      </c>
      <c r="AA194" s="131">
        <f t="shared" si="132"/>
        <v>-15.000000000000114</v>
      </c>
      <c r="AB194" s="131">
        <f t="shared" si="132"/>
        <v>-10.000000000000142</v>
      </c>
      <c r="AC194" s="131">
        <f t="shared" si="132"/>
        <v>-10.000000000000142</v>
      </c>
      <c r="AD194" s="131">
        <f t="shared" si="132"/>
        <v>-10.000000000000142</v>
      </c>
      <c r="AE194" s="131">
        <f t="shared" si="132"/>
        <v>-10.000000000000142</v>
      </c>
      <c r="AF194" s="131">
        <f t="shared" si="132"/>
        <v>0</v>
      </c>
      <c r="AG194" s="131">
        <f t="shared" si="132"/>
        <v>0</v>
      </c>
      <c r="AH194" s="131">
        <f t="shared" si="132"/>
        <v>9.999999999999886</v>
      </c>
      <c r="AI194" s="131">
        <f aca="true" t="shared" si="133" ref="AI194:BM194">AI64-AI129</f>
        <v>0</v>
      </c>
      <c r="AJ194" s="131">
        <f t="shared" si="133"/>
        <v>0</v>
      </c>
      <c r="AK194" s="131">
        <f t="shared" si="133"/>
        <v>0</v>
      </c>
      <c r="AL194" s="131">
        <f t="shared" si="133"/>
        <v>0</v>
      </c>
      <c r="AM194" s="131">
        <f t="shared" si="133"/>
        <v>0</v>
      </c>
      <c r="AN194" s="131">
        <f t="shared" si="133"/>
        <v>0</v>
      </c>
      <c r="AO194" s="131">
        <f t="shared" si="133"/>
        <v>0</v>
      </c>
      <c r="AP194" s="131">
        <f t="shared" si="133"/>
        <v>0</v>
      </c>
      <c r="AQ194" s="131">
        <f t="shared" si="133"/>
        <v>0</v>
      </c>
      <c r="AR194" s="131">
        <f t="shared" si="133"/>
        <v>0</v>
      </c>
      <c r="AS194" s="131">
        <f t="shared" si="133"/>
        <v>0</v>
      </c>
      <c r="AT194" s="131">
        <f t="shared" si="133"/>
        <v>-45.00000000000014</v>
      </c>
      <c r="AU194" s="131">
        <f t="shared" si="133"/>
        <v>-45.00000000000014</v>
      </c>
      <c r="AV194" s="131">
        <f t="shared" si="133"/>
        <v>-45.00000000000014</v>
      </c>
      <c r="AW194" s="131">
        <f t="shared" si="133"/>
        <v>-30.000000000000043</v>
      </c>
      <c r="AX194" s="131">
        <f t="shared" si="133"/>
        <v>-44.999999999999986</v>
      </c>
      <c r="AY194" s="131">
        <f t="shared" si="133"/>
        <v>-40.00000000000003</v>
      </c>
      <c r="AZ194" s="131">
        <f t="shared" si="133"/>
        <v>-45</v>
      </c>
      <c r="BA194" s="131">
        <f t="shared" si="133"/>
        <v>-19.999999999999932</v>
      </c>
      <c r="BB194" s="131">
        <f t="shared" si="133"/>
        <v>-19.99999999999993</v>
      </c>
      <c r="BC194" s="131">
        <f t="shared" si="133"/>
        <v>-19.99999999999993</v>
      </c>
      <c r="BD194" s="131">
        <f t="shared" si="133"/>
        <v>-19.99999999999993</v>
      </c>
      <c r="BE194" s="131">
        <f t="shared" si="133"/>
        <v>-19.99999999999993</v>
      </c>
      <c r="BF194" s="131">
        <f t="shared" si="133"/>
        <v>0</v>
      </c>
      <c r="BG194" s="131">
        <f t="shared" si="133"/>
        <v>0</v>
      </c>
      <c r="BH194" s="131">
        <f t="shared" si="133"/>
        <v>0</v>
      </c>
      <c r="BI194" s="131">
        <f t="shared" si="133"/>
        <v>0</v>
      </c>
      <c r="BJ194" s="131">
        <f t="shared" si="133"/>
        <v>0</v>
      </c>
      <c r="BK194" s="131">
        <f t="shared" si="133"/>
        <v>0</v>
      </c>
      <c r="BL194" s="131">
        <f t="shared" si="133"/>
        <v>0</v>
      </c>
      <c r="BM194" s="131">
        <f t="shared" si="133"/>
        <v>0</v>
      </c>
    </row>
    <row r="195" spans="1:65" ht="12.75">
      <c r="A195">
        <v>63</v>
      </c>
      <c r="C195" s="131">
        <f aca="true" t="shared" si="134" ref="C195:BM195">C65-C130</f>
        <v>-25.000000000000057</v>
      </c>
      <c r="D195" s="131">
        <f t="shared" si="134"/>
        <v>-25.000000000000057</v>
      </c>
      <c r="E195" s="131">
        <f t="shared" si="134"/>
        <v>-25.000000000000057</v>
      </c>
      <c r="F195" s="131">
        <f t="shared" si="134"/>
        <v>-25.000000000000057</v>
      </c>
      <c r="G195" s="131">
        <f t="shared" si="134"/>
        <v>-25.000000000000057</v>
      </c>
      <c r="H195" s="131">
        <f t="shared" si="134"/>
        <v>-25.000000000000057</v>
      </c>
      <c r="I195" s="131">
        <f t="shared" si="134"/>
        <v>-25.000000000000057</v>
      </c>
      <c r="J195" s="131">
        <f t="shared" si="134"/>
        <v>-25.000000000000057</v>
      </c>
      <c r="K195" s="131">
        <f t="shared" si="134"/>
        <v>-25.000000000000057</v>
      </c>
      <c r="L195" s="131">
        <f t="shared" si="134"/>
        <v>-25.000000000000057</v>
      </c>
      <c r="M195" s="131">
        <f t="shared" si="134"/>
        <v>-25.000000000000057</v>
      </c>
      <c r="N195" s="131">
        <f t="shared" si="134"/>
        <v>4.999999999999886</v>
      </c>
      <c r="O195" s="131">
        <f t="shared" si="134"/>
        <v>-25.000000000000057</v>
      </c>
      <c r="P195" s="131">
        <f t="shared" si="134"/>
        <v>-25.000000000000057</v>
      </c>
      <c r="Q195" s="131">
        <f t="shared" si="134"/>
        <v>-25.000000000000114</v>
      </c>
      <c r="R195" s="131">
        <f t="shared" si="134"/>
        <v>-25.000000000000114</v>
      </c>
      <c r="S195" s="131">
        <f t="shared" si="134"/>
        <v>-25.000000000000114</v>
      </c>
      <c r="T195" s="131">
        <f t="shared" si="134"/>
        <v>-25.000000000000114</v>
      </c>
      <c r="U195" s="131">
        <f t="shared" si="134"/>
        <v>-25.000000000000057</v>
      </c>
      <c r="V195" s="131">
        <f t="shared" si="134"/>
        <v>-20.000000000000114</v>
      </c>
      <c r="W195" s="131">
        <f t="shared" si="134"/>
        <v>-20.000000000000057</v>
      </c>
      <c r="X195" s="131">
        <f t="shared" si="134"/>
        <v>-15.000000000000114</v>
      </c>
      <c r="Y195" s="131">
        <f t="shared" si="134"/>
        <v>-15.000000000000114</v>
      </c>
      <c r="Z195" s="131">
        <f t="shared" si="134"/>
        <v>-15.000000000000114</v>
      </c>
      <c r="AA195" s="131">
        <f t="shared" si="134"/>
        <v>-15.000000000000114</v>
      </c>
      <c r="AB195" s="131">
        <f t="shared" si="134"/>
        <v>-10.000000000000142</v>
      </c>
      <c r="AC195" s="131">
        <f t="shared" si="134"/>
        <v>-10.000000000000142</v>
      </c>
      <c r="AD195" s="131">
        <f t="shared" si="134"/>
        <v>-10.000000000000142</v>
      </c>
      <c r="AE195" s="131">
        <f t="shared" si="134"/>
        <v>-10.000000000000142</v>
      </c>
      <c r="AF195" s="131">
        <f t="shared" si="134"/>
        <v>0</v>
      </c>
      <c r="AG195" s="131">
        <f t="shared" si="134"/>
        <v>0</v>
      </c>
      <c r="AH195" s="131">
        <f t="shared" si="134"/>
        <v>9.999999999999886</v>
      </c>
      <c r="AI195" s="131">
        <f t="shared" si="134"/>
        <v>0</v>
      </c>
      <c r="AJ195" s="131">
        <f t="shared" si="134"/>
        <v>0</v>
      </c>
      <c r="AK195" s="131">
        <f t="shared" si="134"/>
        <v>0</v>
      </c>
      <c r="AL195" s="131">
        <f t="shared" si="134"/>
        <v>0</v>
      </c>
      <c r="AM195" s="131">
        <f t="shared" si="134"/>
        <v>0</v>
      </c>
      <c r="AN195" s="131">
        <f t="shared" si="134"/>
        <v>0</v>
      </c>
      <c r="AO195" s="131">
        <f t="shared" si="134"/>
        <v>0</v>
      </c>
      <c r="AP195" s="131">
        <f t="shared" si="134"/>
        <v>0</v>
      </c>
      <c r="AQ195" s="131">
        <f t="shared" si="134"/>
        <v>0</v>
      </c>
      <c r="AR195" s="131">
        <f t="shared" si="134"/>
        <v>0</v>
      </c>
      <c r="AS195" s="131">
        <f t="shared" si="134"/>
        <v>0</v>
      </c>
      <c r="AT195" s="131">
        <f t="shared" si="134"/>
        <v>-45.00000000000014</v>
      </c>
      <c r="AU195" s="131">
        <f t="shared" si="134"/>
        <v>-45.00000000000014</v>
      </c>
      <c r="AV195" s="131">
        <f t="shared" si="134"/>
        <v>-45.00000000000014</v>
      </c>
      <c r="AW195" s="131">
        <f t="shared" si="134"/>
        <v>-30.000000000000043</v>
      </c>
      <c r="AX195" s="131">
        <f t="shared" si="134"/>
        <v>-44.999999999999986</v>
      </c>
      <c r="AY195" s="131">
        <f t="shared" si="134"/>
        <v>-40.00000000000003</v>
      </c>
      <c r="AZ195" s="131">
        <f t="shared" si="134"/>
        <v>-45</v>
      </c>
      <c r="BA195" s="131">
        <f t="shared" si="134"/>
        <v>-19.999999999999932</v>
      </c>
      <c r="BB195" s="131">
        <f t="shared" si="134"/>
        <v>-19.99999999999993</v>
      </c>
      <c r="BC195" s="131">
        <f t="shared" si="134"/>
        <v>-19.99999999999993</v>
      </c>
      <c r="BD195" s="131">
        <f t="shared" si="134"/>
        <v>-19.99999999999993</v>
      </c>
      <c r="BE195" s="131">
        <f t="shared" si="134"/>
        <v>-19.99999999999993</v>
      </c>
      <c r="BF195" s="131">
        <f t="shared" si="134"/>
        <v>0</v>
      </c>
      <c r="BG195" s="131">
        <f t="shared" si="134"/>
        <v>0</v>
      </c>
      <c r="BH195" s="131">
        <f t="shared" si="134"/>
        <v>0</v>
      </c>
      <c r="BI195" s="131">
        <f t="shared" si="134"/>
        <v>0</v>
      </c>
      <c r="BJ195" s="131">
        <f t="shared" si="134"/>
        <v>0</v>
      </c>
      <c r="BK195" s="131">
        <f t="shared" si="134"/>
        <v>0</v>
      </c>
      <c r="BL195" s="131">
        <f t="shared" si="134"/>
        <v>0</v>
      </c>
      <c r="BM195" s="131">
        <f t="shared" si="134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Varian Vacuum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Varian Vacuum Technologies</dc:creator>
  <cp:keywords/>
  <dc:description/>
  <cp:lastModifiedBy>cpopolo</cp:lastModifiedBy>
  <cp:lastPrinted>2011-08-20T15:26:44Z</cp:lastPrinted>
  <dcterms:created xsi:type="dcterms:W3CDTF">2006-08-28T18:33:29Z</dcterms:created>
  <dcterms:modified xsi:type="dcterms:W3CDTF">2012-09-25T05:43:50Z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